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3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Titles" localSheetId="3">'3a'!$9:$9</definedName>
  </definedNames>
  <calcPr fullCalcOnLoad="1"/>
</workbook>
</file>

<file path=xl/sharedStrings.xml><?xml version="1.0" encoding="utf-8"?>
<sst xmlns="http://schemas.openxmlformats.org/spreadsheetml/2006/main" count="612" uniqueCount="375">
  <si>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</si>
  <si>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</si>
  <si>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</si>
  <si>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</si>
  <si>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</si>
  <si>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</si>
  <si>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</si>
  <si>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</si>
  <si>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</si>
  <si>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</si>
  <si>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</si>
  <si>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</si>
  <si>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</si>
  <si>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</si>
  <si>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</si>
  <si>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</si>
  <si>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</si>
  <si>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</si>
  <si>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5.</t>
  </si>
  <si>
    <t>6.</t>
  </si>
  <si>
    <t>7.</t>
  </si>
  <si>
    <t xml:space="preserve"> </t>
  </si>
  <si>
    <t>Przychody ogółem:</t>
  </si>
  <si>
    <t>8.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</si>
  <si>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</si>
  <si>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</si>
  <si>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</si>
  <si>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</si>
  <si>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</si>
  <si>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</si>
  <si>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</si>
  <si>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</si>
  <si>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</si>
  <si>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</si>
  <si>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Nazwa jednostki pomocniczej</t>
  </si>
  <si>
    <t>x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</si>
  <si>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</si>
  <si>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</si>
  <si>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</si>
  <si>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</si>
  <si>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</si>
  <si>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</si>
  <si>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Lp.</t>
  </si>
  <si>
    <t>Plan
2007 r.</t>
  </si>
  <si>
    <t>Wydatki jednostek pomocniczych w 2007 r.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</si>
  <si>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</si>
  <si>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</si>
  <si>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</si>
  <si>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</si>
  <si>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</si>
  <si>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</si>
  <si>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</si>
  <si>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</si>
  <si>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</si>
  <si>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</si>
  <si>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</si>
  <si>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</si>
  <si>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</si>
  <si>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</si>
  <si>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</si>
  <si>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</si>
  <si>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</si>
  <si>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</si>
  <si>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</si>
  <si>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</si>
  <si>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</si>
  <si>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</si>
  <si>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</si>
  <si>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Nazwa jednostki
 otrzymującej dotację</t>
  </si>
  <si>
    <t>Zakres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</si>
  <si>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</si>
  <si>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</si>
  <si>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</si>
  <si>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</si>
  <si>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</si>
  <si>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</si>
  <si>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</si>
  <si>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</si>
  <si>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</si>
  <si>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</si>
  <si>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</si>
  <si>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</si>
  <si>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</si>
  <si>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</si>
  <si>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</si>
  <si>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</si>
  <si>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</si>
  <si>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</si>
  <si>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</si>
  <si>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</si>
  <si>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</si>
  <si>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</si>
  <si>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</si>
  <si>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</si>
  <si>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</si>
  <si>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</si>
  <si>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</si>
  <si>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</si>
  <si>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</si>
  <si>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</si>
  <si>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</si>
  <si>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</si>
  <si>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</si>
  <si>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</si>
  <si>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</si>
  <si>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</si>
  <si>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</si>
  <si>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</si>
  <si>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</si>
  <si>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</si>
  <si>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</si>
  <si>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</si>
  <si>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</si>
  <si>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</si>
  <si>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</si>
  <si>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</si>
  <si>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</si>
  <si>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</si>
  <si>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</si>
  <si>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</si>
  <si>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</si>
  <si>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</si>
  <si>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</si>
  <si>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</si>
  <si>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</si>
  <si>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</si>
  <si>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</si>
  <si>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</si>
  <si>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</si>
  <si>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</si>
  <si>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</si>
  <si>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</si>
  <si>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</si>
  <si>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</si>
  <si>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</si>
  <si>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</si>
  <si>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</si>
  <si>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</si>
  <si>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</si>
  <si>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</si>
  <si>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</si>
  <si>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</si>
  <si>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</si>
  <si>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</si>
  <si>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z tego: 2007 r.</t>
  </si>
  <si>
    <t>2010 r.***</t>
  </si>
  <si>
    <t>*** rok 2010 do wykorzystania fakultatywnego</t>
  </si>
  <si>
    <t>Wydatki
ogółem
(6+10)</t>
  </si>
  <si>
    <t>świadczenia społeczne</t>
  </si>
  <si>
    <t>na inwestycje</t>
  </si>
  <si>
    <t>§ 265</t>
  </si>
  <si>
    <t>Przedmiot i cel umowy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</si>
  <si>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</si>
  <si>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</si>
  <si>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</si>
  <si>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</si>
  <si>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</si>
  <si>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</si>
  <si>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</si>
  <si>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</si>
  <si>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</si>
  <si>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</si>
  <si>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</si>
  <si>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</si>
  <si>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</si>
  <si>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</si>
  <si>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</si>
  <si>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</si>
  <si>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</si>
  <si>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</si>
  <si>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</si>
  <si>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</si>
  <si>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</si>
  <si>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</si>
  <si>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</si>
  <si>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</si>
  <si>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</si>
  <si>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</si>
  <si>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</si>
  <si>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</si>
  <si>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</si>
  <si>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</si>
  <si>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</si>
  <si>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</si>
  <si>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</si>
  <si>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t>z tego źródła finansowania</t>
  </si>
  <si>
    <t>(* kol. 2 do wykorzystania fakultatywnego)</t>
  </si>
  <si>
    <t>(* kol. 3 do wykorzystania fakultatywnego)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</si>
  <si>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</si>
  <si>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</si>
  <si>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</si>
  <si>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</si>
  <si>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</si>
  <si>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</si>
  <si>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</si>
  <si>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</si>
  <si>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Rozbudowa i modernizacja sieci teleinformatycznej w Mieście Dęblin</t>
  </si>
  <si>
    <t>Budowa kanalizacji podciśnieniowej - zlewnia nr 1 "I etap"</t>
  </si>
  <si>
    <t>Zintegrowany Program Operacyjny Rozwoju Regionalnego</t>
  </si>
  <si>
    <t>1 - Rozbudowa i modernizacja infrastruktury służącej wzmacnianiu konkurencyjności regionów</t>
  </si>
  <si>
    <t>1.5 -Infrastruktura społeczeństwa informacyjnego</t>
  </si>
  <si>
    <t>Utworzenie Dęblińskiego Centrum Informacji - kontynuacja procesu budowy społeczeństwa informacyjnego w Mieście Dęblin</t>
  </si>
  <si>
    <t>321, 322, 323</t>
  </si>
  <si>
    <t>321,322,323</t>
  </si>
  <si>
    <t>3 - Rozwój lokalny</t>
  </si>
  <si>
    <t>3.1 - Obszary wiejskie</t>
  </si>
  <si>
    <t>Rozbudowa i modernizacja sieci teleinformatycznej Miasta Dęblin</t>
  </si>
  <si>
    <t>Klasyfikacja (dział, rozdział)</t>
  </si>
  <si>
    <t>900-90095</t>
  </si>
  <si>
    <t>750-75023</t>
  </si>
  <si>
    <t>2 - Wzmocnienie rozwoju zasobów ludzkich w regionach</t>
  </si>
  <si>
    <t>2.1 - Rozwój umiejętności powiązany z potrzebami regionalnego rynku pracy i możliwości kształcenia ustawicznego w regionie</t>
  </si>
  <si>
    <t>Wykorzystaj swoją szansę! - Rozwijanie umiejętności zawodowych osób pracujących na terenie powiatu ryckiego</t>
  </si>
  <si>
    <t>853-85332</t>
  </si>
  <si>
    <t>Urząd Miasta</t>
  </si>
  <si>
    <t>w sprawie uchwalenia budżetu Miasta Dęblin na 2007 r.</t>
  </si>
  <si>
    <t>Modernizacja infrastruktury drogowej os. Wiślana Żwica</t>
  </si>
  <si>
    <t>Budowa ul. Urbanowicza</t>
  </si>
  <si>
    <t>A. 386034
B.
C.
…</t>
  </si>
  <si>
    <t>Budowa kanalizacji sanitarnej i wodociągowej do os. Stawy</t>
  </si>
  <si>
    <t>Modernizacja systemu zaopatrzenia w wodę na terenie Miasta</t>
  </si>
  <si>
    <t>Rewitalizacja centrum Miasta Dęblin</t>
  </si>
  <si>
    <t>9.</t>
  </si>
  <si>
    <t>Utworzenie Dęblińskiego Dęblińskiego Centrum Informacji</t>
  </si>
  <si>
    <t>Rozbudowa i modernizacja OSP Masów</t>
  </si>
  <si>
    <t>Załącznik nr 10 do uchwały Nr VII/34/2007</t>
  </si>
  <si>
    <t>Rady Miasta Dęblin z dnia 20 marca 2007 r.</t>
  </si>
  <si>
    <t>Wynagro-
dzenia          i pochodne od 
wynagr.</t>
  </si>
  <si>
    <t>.010</t>
  </si>
  <si>
    <t>.01030</t>
  </si>
  <si>
    <t>Izby rolnicze</t>
  </si>
  <si>
    <t>Drogi publiczne gminne</t>
  </si>
  <si>
    <t>1. WYDATKI NA ZADANIA WŁASNE</t>
  </si>
  <si>
    <t>Gospodarka mieszkaniowa</t>
  </si>
  <si>
    <t>Turystyka</t>
  </si>
  <si>
    <t>Pozostała działalność</t>
  </si>
  <si>
    <t>Transport i łączność</t>
  </si>
  <si>
    <t>Rolnictwo i łowiectwo</t>
  </si>
  <si>
    <t>Działalność usługowa</t>
  </si>
  <si>
    <t>2. WYDATKI NA ZADANIA Z ZAKRESU ADMINISTRACJI RZĄDOWEJ I INNYCH ZADAŃ ZLECONYCH USTAWOWO</t>
  </si>
  <si>
    <t>3. WYDATKI NA REALIZACJĘ ZADAŃ REALIZOWANYCH NA PODSTAWIE POROZUMIEŃ</t>
  </si>
  <si>
    <t>4. WYDATKI NA UDZIELENIE POMOCY FINANSOWEJ</t>
  </si>
  <si>
    <t>Rady miast</t>
  </si>
  <si>
    <t>Urzędy miast</t>
  </si>
  <si>
    <t>Promocja jednostek samorządu terytorialnego</t>
  </si>
  <si>
    <t>Administracja publiczna</t>
  </si>
  <si>
    <t>Jednostki terenowe Policji</t>
  </si>
  <si>
    <t>Ochotnicze straże pożarne</t>
  </si>
  <si>
    <t>Zarządzanie kryzysowe</t>
  </si>
  <si>
    <t>Obsługa długu publicznego</t>
  </si>
  <si>
    <t xml:space="preserve">Różne rozliczenia </t>
  </si>
  <si>
    <t>Rezerwy ogólne i celowe</t>
  </si>
  <si>
    <t>Oświata i wychowanie</t>
  </si>
  <si>
    <t>Szkoły podstawowe</t>
  </si>
  <si>
    <t>Szkoły podstawowe specjalne</t>
  </si>
  <si>
    <t>Oddziały przedszkolne w szkołach podstawowych</t>
  </si>
  <si>
    <t>Przedszkola</t>
  </si>
  <si>
    <t>Gimnazja</t>
  </si>
  <si>
    <t>Gimnazja specjalne</t>
  </si>
  <si>
    <t>Dowożenie uczniów do szkół</t>
  </si>
  <si>
    <t>Licea ogólnokształcące</t>
  </si>
  <si>
    <t>Dokształcanie i doskonalenie nauczycieli</t>
  </si>
  <si>
    <t>Ochrona zdrowia</t>
  </si>
  <si>
    <t>Zwalczanie narkomanii</t>
  </si>
  <si>
    <t>Przeciwdziałanie alkoholizmowi</t>
  </si>
  <si>
    <t>Pomoc społeczna</t>
  </si>
  <si>
    <t>Domy pomocy spolecznej</t>
  </si>
  <si>
    <t>Dodatki mieszkaniowe</t>
  </si>
  <si>
    <t>Ośrodki pomocy społecznej</t>
  </si>
  <si>
    <t>Pozostałe zadania w zakresie polityki społecznej</t>
  </si>
  <si>
    <t>Edukacyjna opieka wychowawcza</t>
  </si>
  <si>
    <t>Świetlice szkolne</t>
  </si>
  <si>
    <t>Gospodarka komunalna i ochrona środowiska</t>
  </si>
  <si>
    <t>Gospodarka ściekowa i ochrona wód</t>
  </si>
  <si>
    <t>Oczyszczanie miast i wsi</t>
  </si>
  <si>
    <t>Oświetlenie ulic, placów i dróg</t>
  </si>
  <si>
    <t>Kultura i ochrona dziedzictwa narodowego</t>
  </si>
  <si>
    <t xml:space="preserve">Biblioteki  </t>
  </si>
  <si>
    <t>Kultura fizyczna i sport</t>
  </si>
  <si>
    <t>Urzędy wojewódzkie</t>
  </si>
  <si>
    <t>Obrona cywilna</t>
  </si>
  <si>
    <t>Usługi opiekuńcze i specjalistyczne usługi opiekuńcze</t>
  </si>
  <si>
    <t>Drogi publiczne wojewódzkie</t>
  </si>
  <si>
    <t>Drogi publiczne powiatowe</t>
  </si>
  <si>
    <t>za dużo o</t>
  </si>
  <si>
    <t>Rehabilitacja zawodowa i społeczna osób niepełnosprawnych</t>
  </si>
  <si>
    <t>Urzędy nacz. organów  władzy państ., kontr. i ochrony prawa oraz sądownictwa</t>
  </si>
  <si>
    <t xml:space="preserve">Urzędy nacz. organ. władzy państ., kontr. i ochrony prawa </t>
  </si>
  <si>
    <t>Doch.od os.pr., od os. fiz. i od innych jedn. niepos. osob. praw. oraz wydatki związane z ich poborem</t>
  </si>
  <si>
    <t>Obsługa papierów wartościowych,  kredytów i pożyczek jednostek samorządu terytorialnego</t>
  </si>
  <si>
    <t>Zasiłk i pomoc w naturze oraz składki na ubezpiecz. emerytalne i rentowe</t>
  </si>
  <si>
    <t>Gospodarka gruntami                         i nieruchomościami</t>
  </si>
  <si>
    <t>Opracowania geodezyjne                    i kartograficzne</t>
  </si>
  <si>
    <t>Bezpieczeństwo publiczne             i ochrona przeciwpożarowa</t>
  </si>
  <si>
    <t>Pobór podatków, opłat                        i niepodatkowych należności budżetowych</t>
  </si>
  <si>
    <t>Rozliczenia z tytułu poręczeń             i gwarancji udzielonych przez j.s.t.</t>
  </si>
  <si>
    <t>Specjalne ośrodki szkolno-wychowawcze</t>
  </si>
  <si>
    <t>Utrzymanie zieleni w miastach            i gminach</t>
  </si>
  <si>
    <t>Domy i ośrodki kultury, świetlice         i kluby</t>
  </si>
  <si>
    <t>Świadczenia rodzinne, zaliczka alimentacyjna oraz składki na ubezpiecz. emerytalne i rentowe        z ubezp. społecznego</t>
  </si>
  <si>
    <t>Składki na ubezp. zdrow. opłacane za os. pobieraj. niektóre świadcz.           z pomocy społecznej oraz niektóre świadczenia rodzinne</t>
  </si>
  <si>
    <t>Wydatki budżetu miasta Dęblin na  2008 r.</t>
  </si>
  <si>
    <t>Plan
na 2008 r.
(5+10)</t>
  </si>
  <si>
    <t>Przychody i rozchody budżetu miasta Deblin na  2008 r.</t>
  </si>
  <si>
    <t>Kwota
2008 r.</t>
  </si>
  <si>
    <t>Przychody z zaciągniętych pożyczek                  i kredytów na rynku krajowym</t>
  </si>
  <si>
    <t>Nadwyżki budżetu z lat ubiegłych</t>
  </si>
  <si>
    <t>§ 9520</t>
  </si>
  <si>
    <t>§ 9570</t>
  </si>
  <si>
    <t>§ 9920</t>
  </si>
  <si>
    <t>Wykup innych papierów wartościowych (obligacji)</t>
  </si>
  <si>
    <t>Spłaty otrzymanych krajowych pożyczek             i kredytów</t>
  </si>
  <si>
    <t>§ 9820</t>
  </si>
  <si>
    <t>Informacje uzupełniające:</t>
  </si>
  <si>
    <t>Źródłem pokrycia deficytu miasta w kwocie 634.632 zł będzie kredyt bankowy.</t>
  </si>
  <si>
    <t>deficyt</t>
  </si>
  <si>
    <t>Załącznik Nr 11 do uchwały Nr .................... Rady Miasta 
Dęblin z dnia ................................ w sprawie uchwalenia
                   budżetu Miasta Dęblin na 2008 r.</t>
  </si>
  <si>
    <t>Dotacje przedmiotowe w 2008 r.</t>
  </si>
  <si>
    <t>Wyłoniona w drodze konkursu w 2008 roku</t>
  </si>
  <si>
    <t>Prowadzenie działalności             w zakresie upowszechniania kultury, pielęgnowania tradycji         i historii oraz promocja miasta</t>
  </si>
  <si>
    <t>Prowadzenie działań w zakresie profilaktyki zdrowia mieszkańców</t>
  </si>
  <si>
    <t>Prowadzenie Placówki Opiekuńczo-Wychowawczej Wsparcia Dziennego w Dęblinie</t>
  </si>
  <si>
    <t>Upowszechnianie różnych dyscyplin sportu wśród dzieci, młodzieży, dorosłych oraz organizowanie zajęć i imprez sportowo-rekreacyjnych</t>
  </si>
  <si>
    <t>Załącznik Nr 7 do uchwały Nr ..................... Rady Miasta 
Dęblin z dnia ............................... w sprawie uchwalenia
                   budżetu Miasta Dęblin na 2008 r.</t>
  </si>
  <si>
    <t>Dotacje podmiotowe dla instytucji kultury w 2008 r.</t>
  </si>
  <si>
    <t>Miejski Dom Kultury w Dęblinie</t>
  </si>
  <si>
    <t>Miejska Biblioteka Publiczna w Dęblinie</t>
  </si>
  <si>
    <t>Ochrony Środowiska i Gospodarki Wodnej na 2008 r.</t>
  </si>
  <si>
    <t>Plan na 2008 r.</t>
  </si>
  <si>
    <t>Załącznik Nr 6 do uchwały Nr .................... Rady Miasta 
Dęblin z dnia .............................. w sprawie uchwalenia
                   budżetu Miasta Dęblin na 2008 r.</t>
  </si>
  <si>
    <t xml:space="preserve">Środki z opłat za gospodarcze korzystanie ze środowiska (wpływy              z Urzędu Marszałkowskiego) </t>
  </si>
  <si>
    <t xml:space="preserve">Środki z kar za nieprzestrzeganie wymagań ochrony środowiska (wpływy        z WIOŚ Lublin) </t>
  </si>
  <si>
    <t xml:space="preserve">Środki z opłat za odbieranie odpadów komunalnych lub opróżnianie zbiorników bezodpływowych w przypadku właścicieli nieruchomości, którzy nie zawarli umów na wywóz nieczystości                  </t>
  </si>
  <si>
    <t xml:space="preserve">Alert Ekologiczny 2007/2008 </t>
  </si>
  <si>
    <t>Szkolenia</t>
  </si>
  <si>
    <t>Roboty konserwacyjne rowu Z1 o długości 2550 mb i rowu „F” o dł. 2140 mb (dwukrotne wykoszenie, wygrabienie, oczyszczenie z namułu dna oraz przepustów rurowych)</t>
  </si>
  <si>
    <t>Dofinansowanie do przedsięwzięć związanych z wymianą lub likwidacją pokryć dachowych zawierających azbest dla osób fizycznych niebędących przedsiębiorcami</t>
  </si>
  <si>
    <t>Odbieranie odpadów komunalnych oraz opróżnianie  zbiorników  bezodpływowych w przypadku właścicieli nieruchomości, którzy nie zawarli umów na wywóz nieczystości</t>
  </si>
  <si>
    <t>Sprzątanie świata, likwidacja dzikich wysypisk</t>
  </si>
  <si>
    <t>Rezerwa na nieprzewidziane wydatki</t>
  </si>
  <si>
    <t>Wydatki inwestycyjne</t>
  </si>
  <si>
    <t>Rozliczenia
z budżetem
z tytułu wpłat nadwyżek środków za 2007 r.</t>
  </si>
  <si>
    <t>Plan przychodów i wydatków zakładów budżetowych na 2008 r.</t>
  </si>
  <si>
    <t>Załącznik Nr 5 do uchwały Nr ..................... Rady Miasta 
Dęblin z dnia ............................... w sprawie uchwalenia
                   budżetu Miasta Dęblin na 2008 r.</t>
  </si>
  <si>
    <t>dotacje
z budżetu</t>
  </si>
  <si>
    <t>Przedszkole Nr 1</t>
  </si>
  <si>
    <t>Przedszkole Nr 3</t>
  </si>
  <si>
    <t>Wykaz inwestycji gminnych realizowanych w 2008 r. nie objętych programami wieloletnimi</t>
  </si>
  <si>
    <t>Wysokość planowanych wydatków</t>
  </si>
  <si>
    <t>Uwagi</t>
  </si>
  <si>
    <t>Rok rozpoczęcia inwestycji</t>
  </si>
  <si>
    <t>Rok zakończenia inwestycji</t>
  </si>
  <si>
    <t>Budowa chodnika w ul. Staszica</t>
  </si>
  <si>
    <t>Gospodarka gruntami i nieruchomościami</t>
  </si>
  <si>
    <t>Budowa alejki na cmentarzu komunalnym</t>
  </si>
  <si>
    <t>Zakup samochodu służbowego</t>
  </si>
  <si>
    <t>Place zabaw</t>
  </si>
  <si>
    <t>Budowa sieci wodociągowej w ul. Nadrzecznej</t>
  </si>
  <si>
    <t>Opracowanie koncepcji budowy sieci kanalizacji deszczowej</t>
  </si>
  <si>
    <t>Kontynuacja modernizacji oświetlenia ścieżki pieszo- rowerowej w ul. Mickiewicza</t>
  </si>
  <si>
    <t xml:space="preserve">Budowa oświetlenia drogowego w ul. Balonna - dokumentacja                   </t>
  </si>
  <si>
    <t>Ogółem inwestycje</t>
  </si>
  <si>
    <t>Budowa ulicy na os. Wiślana (wzdłuż bl. 31-27)</t>
  </si>
  <si>
    <t>Wykup nieruchomości i gruntów</t>
  </si>
  <si>
    <t>Budowa oświetlenia drogowego w ul. Konopnickiej</t>
  </si>
  <si>
    <t>Budowa oświetlenia drogowego w ul. W-skiej                    i Niepodległości (od Irenki do Komisariatu Policji) - dokumentacja</t>
  </si>
  <si>
    <t>Obiekty sportowe</t>
  </si>
  <si>
    <t>Zakup sprzętu komputerowego i oprogramowania</t>
  </si>
  <si>
    <t>Monitoring miasta - zakupy inwestycyjne</t>
  </si>
  <si>
    <t>Budowa kanalizacji sanitarnej w ul. ks. Hładuniaka               i bocznej ul. Stawskiej</t>
  </si>
  <si>
    <t>Budowa chodnika w os. 15 PP "Wilków"</t>
  </si>
  <si>
    <t>Modernizacja ul. Kołłątaja</t>
  </si>
  <si>
    <t>Budowa przyłącza elektroenergetycznego w SP Nr 6              w Stawach</t>
  </si>
  <si>
    <t>Dokumentacja na modernizację stadionu miejskiego</t>
  </si>
  <si>
    <t>Załącznik Nr 4 do uchwały Nr XXIII/145/2008 Rady Miasta Dęblin 
z dnia 26 lutego 2008 r. w sprawie uchwalenia budżetu Miasta Dęblin na 2008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</si>
</sst>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[$-415]d\ mmmm\ yyyy"/>
  </numFmts>
  <fonts count="36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sz val="10"/>
      <color indexed="8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5" fillId="2" borderId="9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1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12" fillId="0" borderId="0" xfId="18" applyNumberFormat="1" applyFont="1">
      <alignment/>
      <protection/>
    </xf>
    <xf numFmtId="3" fontId="13" fillId="0" borderId="10" xfId="18" applyNumberFormat="1" applyFont="1" applyBorder="1">
      <alignment/>
      <protection/>
    </xf>
    <xf numFmtId="3" fontId="13" fillId="0" borderId="0" xfId="18" applyNumberFormat="1" applyFont="1">
      <alignment/>
      <protection/>
    </xf>
    <xf numFmtId="3" fontId="13" fillId="0" borderId="3" xfId="18" applyNumberFormat="1" applyFont="1" applyBorder="1">
      <alignment/>
      <protection/>
    </xf>
    <xf numFmtId="3" fontId="13" fillId="0" borderId="3" xfId="18" applyNumberFormat="1" applyFont="1" applyBorder="1" applyAlignment="1">
      <alignment/>
      <protection/>
    </xf>
    <xf numFmtId="3" fontId="13" fillId="0" borderId="11" xfId="18" applyNumberFormat="1" applyFont="1" applyBorder="1" applyAlignment="1">
      <alignment horizontal="left" vertical="center"/>
      <protection/>
    </xf>
    <xf numFmtId="3" fontId="13" fillId="0" borderId="12" xfId="18" applyNumberFormat="1" applyFont="1" applyBorder="1" applyAlignment="1">
      <alignment horizontal="left" vertical="center"/>
      <protection/>
    </xf>
    <xf numFmtId="3" fontId="13" fillId="0" borderId="6" xfId="18" applyNumberFormat="1" applyFont="1" applyBorder="1" applyAlignment="1">
      <alignment horizontal="left" vertical="center"/>
      <protection/>
    </xf>
    <xf numFmtId="3" fontId="13" fillId="0" borderId="13" xfId="18" applyNumberFormat="1" applyFont="1" applyBorder="1" applyAlignment="1">
      <alignment horizontal="left" vertical="center"/>
      <protection/>
    </xf>
    <xf numFmtId="3" fontId="13" fillId="0" borderId="0" xfId="18" applyNumberFormat="1" applyFont="1" applyBorder="1" applyAlignment="1">
      <alignment horizontal="left" vertical="center"/>
      <protection/>
    </xf>
    <xf numFmtId="3" fontId="13" fillId="0" borderId="7" xfId="18" applyNumberFormat="1" applyFont="1" applyBorder="1" applyAlignment="1">
      <alignment horizontal="left" vertical="center"/>
      <protection/>
    </xf>
    <xf numFmtId="3" fontId="13" fillId="0" borderId="14" xfId="18" applyNumberFormat="1" applyFont="1" applyBorder="1" applyAlignment="1">
      <alignment horizontal="left" vertical="center"/>
      <protection/>
    </xf>
    <xf numFmtId="3" fontId="13" fillId="0" borderId="15" xfId="18" applyNumberFormat="1" applyFont="1" applyBorder="1" applyAlignment="1">
      <alignment horizontal="left" vertical="center"/>
      <protection/>
    </xf>
    <xf numFmtId="3" fontId="13" fillId="0" borderId="16" xfId="18" applyNumberFormat="1" applyFont="1" applyBorder="1" applyAlignment="1">
      <alignment horizontal="left" vertical="center"/>
      <protection/>
    </xf>
    <xf numFmtId="3" fontId="13" fillId="0" borderId="5" xfId="18" applyNumberFormat="1" applyFont="1" applyBorder="1" applyAlignment="1">
      <alignment horizontal="right"/>
      <protection/>
    </xf>
    <xf numFmtId="3" fontId="13" fillId="0" borderId="3" xfId="18" applyNumberFormat="1" applyFont="1" applyBorder="1" applyAlignment="1">
      <alignment horizontal="right"/>
      <protection/>
    </xf>
    <xf numFmtId="3" fontId="13" fillId="0" borderId="8" xfId="18" applyNumberFormat="1" applyFont="1" applyBorder="1" applyAlignment="1">
      <alignment horizontal="right"/>
      <protection/>
    </xf>
    <xf numFmtId="3" fontId="13" fillId="0" borderId="0" xfId="18" applyNumberFormat="1" applyFont="1" applyAlignment="1">
      <alignment horizontal="right"/>
      <protection/>
    </xf>
    <xf numFmtId="3" fontId="13" fillId="0" borderId="0" xfId="0" applyNumberFormat="1" applyFont="1" applyAlignment="1">
      <alignment horizontal="right" vertical="center"/>
    </xf>
    <xf numFmtId="3" fontId="13" fillId="0" borderId="13" xfId="18" applyNumberFormat="1" applyFont="1" applyBorder="1" applyAlignment="1">
      <alignment/>
      <protection/>
    </xf>
    <xf numFmtId="3" fontId="13" fillId="0" borderId="0" xfId="18" applyNumberFormat="1" applyFont="1" applyBorder="1" applyAlignment="1">
      <alignment/>
      <protection/>
    </xf>
    <xf numFmtId="3" fontId="13" fillId="0" borderId="7" xfId="18" applyNumberFormat="1" applyFont="1" applyBorder="1" applyAlignment="1">
      <alignment/>
      <protection/>
    </xf>
    <xf numFmtId="3" fontId="13" fillId="0" borderId="17" xfId="18" applyNumberFormat="1" applyFont="1" applyBorder="1" applyAlignment="1">
      <alignment/>
      <protection/>
    </xf>
    <xf numFmtId="3" fontId="13" fillId="0" borderId="18" xfId="18" applyNumberFormat="1" applyFont="1" applyBorder="1" applyAlignment="1">
      <alignment/>
      <protection/>
    </xf>
    <xf numFmtId="3" fontId="13" fillId="0" borderId="19" xfId="18" applyNumberFormat="1" applyFont="1" applyBorder="1" applyAlignment="1">
      <alignment/>
      <protection/>
    </xf>
    <xf numFmtId="3" fontId="13" fillId="0" borderId="2" xfId="18" applyNumberFormat="1" applyFont="1" applyBorder="1" applyAlignment="1">
      <alignment horizontal="right"/>
      <protection/>
    </xf>
    <xf numFmtId="3" fontId="13" fillId="0" borderId="4" xfId="18" applyNumberFormat="1" applyFont="1" applyBorder="1" applyAlignment="1">
      <alignment horizontal="right"/>
      <protection/>
    </xf>
    <xf numFmtId="49" fontId="13" fillId="0" borderId="0" xfId="18" applyNumberFormat="1" applyFont="1">
      <alignment/>
      <protection/>
    </xf>
    <xf numFmtId="3" fontId="13" fillId="0" borderId="20" xfId="18" applyNumberFormat="1" applyFont="1" applyBorder="1">
      <alignment/>
      <protection/>
    </xf>
    <xf numFmtId="3" fontId="12" fillId="0" borderId="21" xfId="18" applyNumberFormat="1" applyFont="1" applyBorder="1" applyAlignment="1">
      <alignment horizontal="center"/>
      <protection/>
    </xf>
    <xf numFmtId="0" fontId="14" fillId="0" borderId="22" xfId="18" applyFont="1" applyBorder="1" applyAlignment="1">
      <alignment horizontal="center" vertical="center"/>
      <protection/>
    </xf>
    <xf numFmtId="3" fontId="12" fillId="0" borderId="21" xfId="18" applyNumberFormat="1" applyFont="1" applyBorder="1">
      <alignment/>
      <protection/>
    </xf>
    <xf numFmtId="0" fontId="14" fillId="0" borderId="9" xfId="18" applyFont="1" applyBorder="1" applyAlignment="1">
      <alignment horizontal="center" vertical="center"/>
      <protection/>
    </xf>
    <xf numFmtId="3" fontId="12" fillId="0" borderId="23" xfId="18" applyNumberFormat="1" applyFont="1" applyBorder="1">
      <alignment/>
      <protection/>
    </xf>
    <xf numFmtId="3" fontId="12" fillId="0" borderId="24" xfId="18" applyNumberFormat="1" applyFont="1" applyBorder="1">
      <alignment/>
      <protection/>
    </xf>
    <xf numFmtId="3" fontId="13" fillId="0" borderId="25" xfId="18" applyNumberFormat="1" applyFont="1" applyBorder="1">
      <alignment/>
      <protection/>
    </xf>
    <xf numFmtId="3" fontId="13" fillId="0" borderId="5" xfId="18" applyNumberFormat="1" applyFont="1" applyBorder="1">
      <alignment/>
      <protection/>
    </xf>
    <xf numFmtId="3" fontId="13" fillId="0" borderId="8" xfId="18" applyNumberFormat="1" applyFont="1" applyBorder="1" applyAlignment="1">
      <alignment/>
      <protection/>
    </xf>
    <xf numFmtId="3" fontId="13" fillId="0" borderId="8" xfId="18" applyNumberFormat="1" applyFont="1" applyBorder="1">
      <alignment/>
      <protection/>
    </xf>
    <xf numFmtId="3" fontId="13" fillId="0" borderId="26" xfId="18" applyNumberFormat="1" applyFont="1" applyBorder="1" applyAlignment="1">
      <alignment/>
      <protection/>
    </xf>
    <xf numFmtId="3" fontId="13" fillId="0" borderId="25" xfId="18" applyNumberFormat="1" applyFont="1" applyBorder="1" applyAlignment="1">
      <alignment/>
      <protection/>
    </xf>
    <xf numFmtId="0" fontId="13" fillId="0" borderId="26" xfId="18" applyFont="1" applyBorder="1">
      <alignment/>
      <protection/>
    </xf>
    <xf numFmtId="3" fontId="13" fillId="0" borderId="13" xfId="18" applyNumberFormat="1" applyFont="1" applyBorder="1">
      <alignment/>
      <protection/>
    </xf>
    <xf numFmtId="0" fontId="1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0" fontId="0" fillId="3" borderId="0" xfId="0" applyFont="1" applyFill="1" applyAlignment="1">
      <alignment vertical="center"/>
    </xf>
    <xf numFmtId="0" fontId="2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" xfId="0" applyFont="1" applyBorder="1" applyAlignment="1">
      <alignment vertical="top" wrapText="1"/>
    </xf>
    <xf numFmtId="0" fontId="2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1" fontId="7" fillId="0" borderId="0" xfId="0" applyNumberFormat="1" applyFont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18" fillId="0" borderId="0" xfId="0" applyNumberFormat="1" applyFont="1" applyAlignment="1">
      <alignment horizontal="right"/>
    </xf>
    <xf numFmtId="41" fontId="16" fillId="0" borderId="3" xfId="0" applyNumberFormat="1" applyFont="1" applyBorder="1" applyAlignment="1">
      <alignment horizontal="right" vertical="top" wrapText="1"/>
    </xf>
    <xf numFmtId="0" fontId="19" fillId="0" borderId="0" xfId="0" applyFont="1" applyAlignment="1">
      <alignment/>
    </xf>
    <xf numFmtId="41" fontId="16" fillId="0" borderId="2" xfId="0" applyNumberFormat="1" applyFont="1" applyBorder="1" applyAlignment="1">
      <alignment horizontal="right" vertical="top" wrapText="1"/>
    </xf>
    <xf numFmtId="41" fontId="16" fillId="0" borderId="3" xfId="0" applyNumberFormat="1" applyFont="1" applyBorder="1" applyAlignment="1">
      <alignment horizontal="right" vertical="top" wrapText="1"/>
    </xf>
    <xf numFmtId="0" fontId="16" fillId="0" borderId="5" xfId="0" applyFont="1" applyBorder="1" applyAlignment="1">
      <alignment vertical="top" wrapText="1"/>
    </xf>
    <xf numFmtId="41" fontId="16" fillId="0" borderId="5" xfId="0" applyNumberFormat="1" applyFont="1" applyBorder="1" applyAlignment="1">
      <alignment horizontal="right" vertical="top" wrapText="1"/>
    </xf>
    <xf numFmtId="41" fontId="16" fillId="0" borderId="5" xfId="0" applyNumberFormat="1" applyFont="1" applyBorder="1" applyAlignment="1">
      <alignment horizontal="right" vertical="top" wrapText="1"/>
    </xf>
    <xf numFmtId="0" fontId="19" fillId="0" borderId="27" xfId="0" applyFont="1" applyBorder="1" applyAlignment="1">
      <alignment horizontal="right" vertical="top" wrapText="1"/>
    </xf>
    <xf numFmtId="0" fontId="19" fillId="0" borderId="24" xfId="0" applyFont="1" applyBorder="1" applyAlignment="1">
      <alignment vertical="top" wrapText="1"/>
    </xf>
    <xf numFmtId="41" fontId="19" fillId="0" borderId="24" xfId="0" applyNumberFormat="1" applyFont="1" applyBorder="1" applyAlignment="1">
      <alignment horizontal="right" vertical="top" wrapText="1"/>
    </xf>
    <xf numFmtId="41" fontId="19" fillId="0" borderId="28" xfId="0" applyNumberFormat="1" applyFont="1" applyBorder="1" applyAlignment="1">
      <alignment horizontal="right" vertical="top" wrapText="1"/>
    </xf>
    <xf numFmtId="0" fontId="20" fillId="0" borderId="21" xfId="0" applyFont="1" applyBorder="1" applyAlignment="1">
      <alignment horizontal="center" vertical="center" wrapText="1"/>
    </xf>
    <xf numFmtId="0" fontId="20" fillId="0" borderId="21" xfId="0" applyNumberFormat="1" applyFont="1" applyBorder="1" applyAlignment="1">
      <alignment horizontal="center" vertical="center" wrapText="1"/>
    </xf>
    <xf numFmtId="41" fontId="19" fillId="0" borderId="24" xfId="0" applyNumberFormat="1" applyFont="1" applyBorder="1" applyAlignment="1">
      <alignment horizontal="right" vertical="center" wrapText="1"/>
    </xf>
    <xf numFmtId="0" fontId="16" fillId="0" borderId="21" xfId="0" applyFont="1" applyBorder="1" applyAlignment="1">
      <alignment vertical="top" wrapText="1"/>
    </xf>
    <xf numFmtId="0" fontId="16" fillId="0" borderId="21" xfId="0" applyFont="1" applyBorder="1" applyAlignment="1">
      <alignment horizontal="right" vertical="top" wrapText="1"/>
    </xf>
    <xf numFmtId="0" fontId="16" fillId="3" borderId="21" xfId="0" applyFont="1" applyFill="1" applyBorder="1" applyAlignment="1">
      <alignment vertical="top" wrapText="1"/>
    </xf>
    <xf numFmtId="41" fontId="16" fillId="0" borderId="21" xfId="0" applyNumberFormat="1" applyFont="1" applyBorder="1" applyAlignment="1">
      <alignment horizontal="right" vertical="top" wrapText="1"/>
    </xf>
    <xf numFmtId="41" fontId="16" fillId="0" borderId="21" xfId="0" applyNumberFormat="1" applyFont="1" applyBorder="1" applyAlignment="1">
      <alignment horizontal="right" vertical="top" wrapText="1"/>
    </xf>
    <xf numFmtId="0" fontId="19" fillId="0" borderId="27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41" fontId="16" fillId="0" borderId="9" xfId="0" applyNumberFormat="1" applyFont="1" applyBorder="1" applyAlignment="1">
      <alignment horizontal="right" vertical="top" wrapText="1"/>
    </xf>
    <xf numFmtId="41" fontId="16" fillId="0" borderId="8" xfId="0" applyNumberFormat="1" applyFont="1" applyBorder="1" applyAlignment="1">
      <alignment horizontal="right" vertical="top" wrapText="1"/>
    </xf>
    <xf numFmtId="41" fontId="19" fillId="0" borderId="24" xfId="0" applyNumberFormat="1" applyFont="1" applyBorder="1" applyAlignment="1">
      <alignment horizontal="right" vertical="top" wrapText="1"/>
    </xf>
    <xf numFmtId="0" fontId="0" fillId="3" borderId="29" xfId="0" applyFont="1" applyFill="1" applyBorder="1" applyAlignment="1">
      <alignment wrapText="1"/>
    </xf>
    <xf numFmtId="41" fontId="17" fillId="0" borderId="5" xfId="0" applyNumberFormat="1" applyFont="1" applyBorder="1" applyAlignment="1">
      <alignment horizontal="right" vertical="top" wrapText="1"/>
    </xf>
    <xf numFmtId="41" fontId="17" fillId="0" borderId="3" xfId="0" applyNumberFormat="1" applyFont="1" applyBorder="1" applyAlignment="1">
      <alignment horizontal="right" vertical="top" wrapText="1"/>
    </xf>
    <xf numFmtId="0" fontId="2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3" borderId="24" xfId="0" applyFont="1" applyFill="1" applyBorder="1" applyAlignment="1">
      <alignment wrapText="1"/>
    </xf>
    <xf numFmtId="0" fontId="0" fillId="3" borderId="21" xfId="0" applyFont="1" applyFill="1" applyBorder="1" applyAlignment="1">
      <alignment wrapText="1"/>
    </xf>
    <xf numFmtId="0" fontId="19" fillId="3" borderId="24" xfId="0" applyFont="1" applyFill="1" applyBorder="1" applyAlignment="1">
      <alignment wrapText="1"/>
    </xf>
    <xf numFmtId="0" fontId="16" fillId="0" borderId="0" xfId="0" applyFont="1" applyAlignment="1">
      <alignment vertical="center" wrapText="1"/>
    </xf>
    <xf numFmtId="0" fontId="0" fillId="3" borderId="1" xfId="0" applyFont="1" applyFill="1" applyBorder="1" applyAlignment="1">
      <alignment wrapText="1"/>
    </xf>
    <xf numFmtId="0" fontId="30" fillId="3" borderId="21" xfId="0" applyFont="1" applyFill="1" applyBorder="1" applyAlignment="1">
      <alignment wrapText="1"/>
    </xf>
    <xf numFmtId="0" fontId="5" fillId="3" borderId="24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29" xfId="0" applyFont="1" applyFill="1" applyBorder="1" applyAlignment="1">
      <alignment wrapText="1"/>
    </xf>
    <xf numFmtId="0" fontId="0" fillId="3" borderId="9" xfId="0" applyFont="1" applyFill="1" applyBorder="1" applyAlignment="1">
      <alignment wrapText="1"/>
    </xf>
    <xf numFmtId="41" fontId="19" fillId="0" borderId="28" xfId="0" applyNumberFormat="1" applyFont="1" applyBorder="1" applyAlignment="1">
      <alignment horizontal="right" vertical="top" wrapText="1"/>
    </xf>
    <xf numFmtId="0" fontId="16" fillId="3" borderId="8" xfId="0" applyFont="1" applyFill="1" applyBorder="1" applyAlignment="1">
      <alignment vertical="top" wrapText="1"/>
    </xf>
    <xf numFmtId="0" fontId="0" fillId="3" borderId="29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41" fontId="17" fillId="0" borderId="8" xfId="0" applyNumberFormat="1" applyFont="1" applyBorder="1" applyAlignment="1">
      <alignment horizontal="right" vertical="top" wrapText="1"/>
    </xf>
    <xf numFmtId="0" fontId="5" fillId="3" borderId="28" xfId="0" applyFont="1" applyFill="1" applyBorder="1" applyAlignment="1">
      <alignment wrapText="1"/>
    </xf>
    <xf numFmtId="0" fontId="0" fillId="3" borderId="9" xfId="0" applyFont="1" applyFill="1" applyBorder="1" applyAlignment="1">
      <alignment/>
    </xf>
    <xf numFmtId="0" fontId="19" fillId="0" borderId="5" xfId="0" applyFont="1" applyBorder="1" applyAlignment="1">
      <alignment vertical="top" wrapText="1"/>
    </xf>
    <xf numFmtId="0" fontId="5" fillId="3" borderId="30" xfId="0" applyFont="1" applyFill="1" applyBorder="1" applyAlignment="1">
      <alignment wrapText="1"/>
    </xf>
    <xf numFmtId="41" fontId="19" fillId="0" borderId="5" xfId="0" applyNumberFormat="1" applyFont="1" applyBorder="1" applyAlignment="1">
      <alignment horizontal="right" vertical="top" wrapText="1"/>
    </xf>
    <xf numFmtId="41" fontId="19" fillId="0" borderId="5" xfId="0" applyNumberFormat="1" applyFont="1" applyBorder="1" applyAlignment="1">
      <alignment horizontal="right" vertical="top" wrapText="1"/>
    </xf>
    <xf numFmtId="0" fontId="0" fillId="3" borderId="21" xfId="0" applyFont="1" applyFill="1" applyBorder="1" applyAlignment="1">
      <alignment/>
    </xf>
    <xf numFmtId="41" fontId="29" fillId="0" borderId="5" xfId="0" applyNumberFormat="1" applyFont="1" applyBorder="1" applyAlignment="1">
      <alignment horizontal="right" vertical="top" wrapText="1"/>
    </xf>
    <xf numFmtId="0" fontId="0" fillId="3" borderId="21" xfId="0" applyFont="1" applyFill="1" applyBorder="1" applyAlignment="1">
      <alignment horizontal="left"/>
    </xf>
    <xf numFmtId="41" fontId="19" fillId="0" borderId="24" xfId="0" applyNumberFormat="1" applyFont="1" applyBorder="1" applyAlignment="1">
      <alignment horizontal="right" vertical="center" wrapText="1"/>
    </xf>
    <xf numFmtId="41" fontId="19" fillId="0" borderId="28" xfId="0" applyNumberFormat="1" applyFont="1" applyBorder="1" applyAlignment="1">
      <alignment horizontal="right" vertical="center" wrapText="1"/>
    </xf>
    <xf numFmtId="41" fontId="19" fillId="2" borderId="2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41" fontId="18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top"/>
    </xf>
    <xf numFmtId="0" fontId="0" fillId="0" borderId="2" xfId="0" applyFont="1" applyBorder="1" applyAlignment="1">
      <alignment vertical="center" wrapText="1"/>
    </xf>
    <xf numFmtId="41" fontId="0" fillId="0" borderId="2" xfId="0" applyNumberFormat="1" applyFont="1" applyBorder="1" applyAlignment="1">
      <alignment vertical="center"/>
    </xf>
    <xf numFmtId="41" fontId="0" fillId="0" borderId="3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41" fontId="17" fillId="0" borderId="0" xfId="0" applyNumberFormat="1" applyFont="1" applyAlignment="1">
      <alignment vertical="center"/>
    </xf>
    <xf numFmtId="0" fontId="0" fillId="0" borderId="0" xfId="0" applyAlignment="1">
      <alignment horizontal="right" wrapText="1"/>
    </xf>
    <xf numFmtId="0" fontId="32" fillId="0" borderId="0" xfId="0" applyFont="1" applyAlignment="1">
      <alignment horizontal="right" vertical="center"/>
    </xf>
    <xf numFmtId="41" fontId="0" fillId="0" borderId="2" xfId="0" applyNumberFormat="1" applyFont="1" applyBorder="1" applyAlignment="1">
      <alignment/>
    </xf>
    <xf numFmtId="41" fontId="0" fillId="0" borderId="3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33" fillId="0" borderId="2" xfId="0" applyFont="1" applyBorder="1" applyAlignment="1">
      <alignment wrapText="1"/>
    </xf>
    <xf numFmtId="0" fontId="33" fillId="0" borderId="3" xfId="0" applyFont="1" applyBorder="1" applyAlignment="1">
      <alignment wrapText="1"/>
    </xf>
    <xf numFmtId="0" fontId="0" fillId="0" borderId="0" xfId="0" applyAlignment="1">
      <alignment horizontal="right" vertical="center" wrapText="1"/>
    </xf>
    <xf numFmtId="0" fontId="31" fillId="0" borderId="0" xfId="0" applyFont="1" applyAlignment="1">
      <alignment horizontal="right" vertical="center"/>
    </xf>
    <xf numFmtId="41" fontId="5" fillId="0" borderId="1" xfId="0" applyNumberFormat="1" applyFont="1" applyBorder="1" applyAlignment="1">
      <alignment horizontal="center" vertical="center"/>
    </xf>
    <xf numFmtId="41" fontId="0" fillId="0" borderId="5" xfId="0" applyNumberFormat="1" applyFont="1" applyBorder="1" applyAlignment="1">
      <alignment horizontal="center" vertical="center"/>
    </xf>
    <xf numFmtId="41" fontId="0" fillId="0" borderId="3" xfId="0" applyNumberFormat="1" applyFont="1" applyBorder="1" applyAlignment="1">
      <alignment horizontal="center" vertical="center"/>
    </xf>
    <xf numFmtId="41" fontId="0" fillId="0" borderId="4" xfId="0" applyNumberFormat="1" applyFont="1" applyBorder="1" applyAlignment="1">
      <alignment horizontal="center" vertical="center"/>
    </xf>
    <xf numFmtId="41" fontId="0" fillId="0" borderId="2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34" fillId="0" borderId="0" xfId="0" applyFont="1" applyAlignment="1">
      <alignment wrapText="1"/>
    </xf>
    <xf numFmtId="41" fontId="0" fillId="0" borderId="2" xfId="0" applyNumberFormat="1" applyBorder="1" applyAlignment="1">
      <alignment horizontal="right" vertical="center"/>
    </xf>
    <xf numFmtId="41" fontId="0" fillId="0" borderId="3" xfId="0" applyNumberFormat="1" applyBorder="1" applyAlignment="1">
      <alignment horizontal="right" vertical="center"/>
    </xf>
    <xf numFmtId="41" fontId="5" fillId="0" borderId="1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0" borderId="29" xfId="0" applyFont="1" applyBorder="1" applyAlignment="1">
      <alignment/>
    </xf>
    <xf numFmtId="41" fontId="0" fillId="0" borderId="1" xfId="0" applyNumberFormat="1" applyFont="1" applyBorder="1" applyAlignment="1">
      <alignment horizontal="left" vertical="center" indent="3"/>
    </xf>
    <xf numFmtId="0" fontId="0" fillId="0" borderId="21" xfId="0" applyFont="1" applyBorder="1" applyAlignment="1">
      <alignment horizontal="center" vertical="center"/>
    </xf>
    <xf numFmtId="41" fontId="0" fillId="0" borderId="21" xfId="0" applyNumberFormat="1" applyFont="1" applyBorder="1" applyAlignment="1">
      <alignment horizontal="center" vertical="center"/>
    </xf>
    <xf numFmtId="0" fontId="0" fillId="3" borderId="21" xfId="0" applyFont="1" applyFill="1" applyBorder="1" applyAlignment="1">
      <alignment horizontal="left" vertical="center"/>
    </xf>
    <xf numFmtId="0" fontId="0" fillId="0" borderId="21" xfId="0" applyFont="1" applyBorder="1" applyAlignment="1">
      <alignment wrapTex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41" fontId="5" fillId="0" borderId="2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1" fontId="16" fillId="0" borderId="4" xfId="0" applyNumberFormat="1" applyFont="1" applyBorder="1" applyAlignment="1">
      <alignment horizontal="right" vertical="top" wrapText="1"/>
    </xf>
    <xf numFmtId="0" fontId="8" fillId="3" borderId="1" xfId="0" applyFont="1" applyFill="1" applyBorder="1" applyAlignment="1">
      <alignment wrapText="1"/>
    </xf>
    <xf numFmtId="0" fontId="0" fillId="0" borderId="9" xfId="0" applyFont="1" applyBorder="1" applyAlignment="1">
      <alignment/>
    </xf>
    <xf numFmtId="41" fontId="0" fillId="0" borderId="1" xfId="0" applyNumberFormat="1" applyFont="1" applyBorder="1" applyAlignment="1">
      <alignment horizontal="left" vertical="center" indent="4"/>
    </xf>
    <xf numFmtId="41" fontId="0" fillId="3" borderId="1" xfId="0" applyNumberFormat="1" applyFont="1" applyFill="1" applyBorder="1" applyAlignment="1">
      <alignment horizontal="left" vertical="center" indent="4"/>
    </xf>
    <xf numFmtId="41" fontId="0" fillId="0" borderId="9" xfId="0" applyNumberFormat="1" applyFont="1" applyBorder="1" applyAlignment="1">
      <alignment horizontal="left" vertical="center" indent="4"/>
    </xf>
    <xf numFmtId="0" fontId="8" fillId="3" borderId="1" xfId="0" applyFont="1" applyFill="1" applyBorder="1" applyAlignment="1">
      <alignment/>
    </xf>
    <xf numFmtId="0" fontId="0" fillId="0" borderId="29" xfId="0" applyFont="1" applyBorder="1" applyAlignment="1">
      <alignment horizontal="center" vertical="center"/>
    </xf>
    <xf numFmtId="41" fontId="0" fillId="0" borderId="21" xfId="0" applyNumberFormat="1" applyFont="1" applyBorder="1" applyAlignment="1">
      <alignment vertical="center"/>
    </xf>
    <xf numFmtId="0" fontId="8" fillId="3" borderId="29" xfId="0" applyFont="1" applyFill="1" applyBorder="1" applyAlignment="1">
      <alignment wrapText="1"/>
    </xf>
    <xf numFmtId="0" fontId="8" fillId="3" borderId="9" xfId="0" applyFont="1" applyFill="1" applyBorder="1" applyAlignment="1">
      <alignment wrapText="1"/>
    </xf>
    <xf numFmtId="41" fontId="0" fillId="3" borderId="9" xfId="0" applyNumberFormat="1" applyFont="1" applyFill="1" applyBorder="1" applyAlignment="1">
      <alignment horizontal="left" vertical="center" indent="4"/>
    </xf>
    <xf numFmtId="41" fontId="5" fillId="0" borderId="24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41" fontId="5" fillId="0" borderId="30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1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41" fontId="0" fillId="3" borderId="29" xfId="0" applyNumberFormat="1" applyFont="1" applyFill="1" applyBorder="1" applyAlignment="1">
      <alignment horizontal="left" vertical="center" indent="4"/>
    </xf>
    <xf numFmtId="0" fontId="0" fillId="0" borderId="29" xfId="0" applyFont="1" applyBorder="1" applyAlignment="1">
      <alignment vertical="center"/>
    </xf>
    <xf numFmtId="41" fontId="0" fillId="0" borderId="29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" borderId="22" xfId="0" applyFont="1" applyFill="1" applyBorder="1" applyAlignment="1">
      <alignment/>
    </xf>
    <xf numFmtId="41" fontId="5" fillId="0" borderId="22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1" fontId="0" fillId="0" borderId="24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horizontal="center" vertical="center" wrapText="1"/>
    </xf>
    <xf numFmtId="0" fontId="31" fillId="0" borderId="7" xfId="0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3" borderId="31" xfId="0" applyFont="1" applyFill="1" applyBorder="1" applyAlignment="1">
      <alignment/>
    </xf>
    <xf numFmtId="41" fontId="5" fillId="0" borderId="31" xfId="0" applyNumberFormat="1" applyFont="1" applyBorder="1" applyAlignment="1">
      <alignment horizontal="center" vertical="center"/>
    </xf>
    <xf numFmtId="41" fontId="5" fillId="0" borderId="31" xfId="0" applyNumberFormat="1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41" fontId="19" fillId="2" borderId="3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1" fontId="19" fillId="2" borderId="31" xfId="0" applyNumberFormat="1" applyFont="1" applyFill="1" applyBorder="1" applyAlignment="1">
      <alignment horizontal="center" vertical="center" wrapText="1"/>
    </xf>
    <xf numFmtId="41" fontId="19" fillId="2" borderId="1" xfId="0" applyNumberFormat="1" applyFont="1" applyFill="1" applyBorder="1" applyAlignment="1">
      <alignment horizontal="center" vertical="center" wrapText="1"/>
    </xf>
    <xf numFmtId="41" fontId="19" fillId="2" borderId="22" xfId="0" applyNumberFormat="1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41" fontId="19" fillId="2" borderId="38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top" wrapText="1"/>
    </xf>
    <xf numFmtId="0" fontId="19" fillId="2" borderId="22" xfId="0" applyFont="1" applyFill="1" applyBorder="1" applyAlignment="1">
      <alignment horizontal="center" vertical="center" wrapText="1"/>
    </xf>
    <xf numFmtId="41" fontId="19" fillId="2" borderId="4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left" vertical="center"/>
    </xf>
    <xf numFmtId="3" fontId="5" fillId="0" borderId="40" xfId="0" applyNumberFormat="1" applyFont="1" applyBorder="1" applyAlignment="1">
      <alignment horizontal="left" vertical="center"/>
    </xf>
    <xf numFmtId="3" fontId="5" fillId="0" borderId="41" xfId="0" applyNumberFormat="1" applyFont="1" applyBorder="1" applyAlignment="1">
      <alignment horizontal="left" vertical="center"/>
    </xf>
    <xf numFmtId="41" fontId="5" fillId="2" borderId="1" xfId="0" applyNumberFormat="1" applyFont="1" applyFill="1" applyBorder="1" applyAlignment="1">
      <alignment horizontal="center" vertical="center" wrapText="1"/>
    </xf>
    <xf numFmtId="41" fontId="5" fillId="2" borderId="9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12" fillId="0" borderId="24" xfId="18" applyNumberFormat="1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3" fontId="13" fillId="0" borderId="20" xfId="18" applyNumberFormat="1" applyFont="1" applyBorder="1" applyAlignment="1">
      <alignment horizontal="center" vertical="center"/>
      <protection/>
    </xf>
    <xf numFmtId="3" fontId="13" fillId="0" borderId="3" xfId="18" applyNumberFormat="1" applyFont="1" applyBorder="1" applyAlignment="1">
      <alignment horizontal="center" vertical="center"/>
      <protection/>
    </xf>
    <xf numFmtId="49" fontId="13" fillId="0" borderId="3" xfId="18" applyNumberFormat="1" applyFont="1" applyBorder="1" applyAlignment="1">
      <alignment horizontal="center" vertical="center"/>
      <protection/>
    </xf>
    <xf numFmtId="3" fontId="13" fillId="0" borderId="44" xfId="18" applyNumberFormat="1" applyFont="1" applyBorder="1" applyAlignment="1">
      <alignment horizontal="left"/>
      <protection/>
    </xf>
    <xf numFmtId="3" fontId="13" fillId="0" borderId="26" xfId="18" applyNumberFormat="1" applyFont="1" applyBorder="1" applyAlignment="1">
      <alignment horizontal="left"/>
      <protection/>
    </xf>
    <xf numFmtId="3" fontId="13" fillId="0" borderId="45" xfId="18" applyNumberFormat="1" applyFont="1" applyBorder="1" applyAlignment="1">
      <alignment horizontal="left"/>
      <protection/>
    </xf>
    <xf numFmtId="3" fontId="13" fillId="0" borderId="13" xfId="18" applyNumberFormat="1" applyFont="1" applyBorder="1" applyAlignment="1">
      <alignment horizontal="left"/>
      <protection/>
    </xf>
    <xf numFmtId="3" fontId="13" fillId="0" borderId="0" xfId="18" applyNumberFormat="1" applyFont="1" applyBorder="1" applyAlignment="1">
      <alignment horizontal="left"/>
      <protection/>
    </xf>
    <xf numFmtId="3" fontId="13" fillId="0" borderId="7" xfId="18" applyNumberFormat="1" applyFont="1" applyBorder="1" applyAlignment="1">
      <alignment horizontal="left"/>
      <protection/>
    </xf>
    <xf numFmtId="3" fontId="13" fillId="0" borderId="14" xfId="18" applyNumberFormat="1" applyFont="1" applyBorder="1" applyAlignment="1">
      <alignment horizontal="left"/>
      <protection/>
    </xf>
    <xf numFmtId="3" fontId="13" fillId="0" borderId="15" xfId="18" applyNumberFormat="1" applyFont="1" applyBorder="1" applyAlignment="1">
      <alignment horizontal="left"/>
      <protection/>
    </xf>
    <xf numFmtId="3" fontId="13" fillId="0" borderId="16" xfId="18" applyNumberFormat="1" applyFont="1" applyBorder="1" applyAlignment="1">
      <alignment horizontal="left"/>
      <protection/>
    </xf>
    <xf numFmtId="49" fontId="13" fillId="0" borderId="25" xfId="18" applyNumberFormat="1" applyFont="1" applyBorder="1" applyAlignment="1">
      <alignment horizontal="center" vertic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9" fillId="0" borderId="0" xfId="18" applyFont="1" applyAlignment="1">
      <alignment horizontal="center"/>
      <protection/>
    </xf>
    <xf numFmtId="3" fontId="12" fillId="0" borderId="46" xfId="18" applyNumberFormat="1" applyFont="1" applyBorder="1" applyAlignment="1">
      <alignment horizontal="center"/>
      <protection/>
    </xf>
    <xf numFmtId="3" fontId="12" fillId="0" borderId="37" xfId="18" applyNumberFormat="1" applyFont="1" applyBorder="1" applyAlignment="1">
      <alignment horizontal="center"/>
      <protection/>
    </xf>
    <xf numFmtId="3" fontId="12" fillId="0" borderId="44" xfId="18" applyNumberFormat="1" applyFont="1" applyBorder="1" applyAlignment="1">
      <alignment horizontal="center"/>
      <protection/>
    </xf>
    <xf numFmtId="3" fontId="12" fillId="0" borderId="45" xfId="18" applyNumberFormat="1" applyFont="1" applyBorder="1" applyAlignment="1">
      <alignment horizontal="center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6" fillId="0" borderId="9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right" vertical="top" wrapText="1"/>
    </xf>
    <xf numFmtId="0" fontId="16" fillId="0" borderId="21" xfId="0" applyFont="1" applyBorder="1" applyAlignment="1">
      <alignment horizontal="right" vertical="top" wrapText="1"/>
    </xf>
    <xf numFmtId="0" fontId="16" fillId="0" borderId="29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C4" sqref="C4:C5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327" t="s">
        <v>39</v>
      </c>
      <c r="C1" s="327"/>
      <c r="D1" s="327"/>
      <c r="E1" s="327"/>
    </row>
    <row r="2" spans="2:4" ht="18">
      <c r="B2" s="3"/>
      <c r="C2" s="3"/>
      <c r="D2" s="3"/>
    </row>
    <row r="3" ht="12.75">
      <c r="E3" s="16" t="s">
        <v>36</v>
      </c>
    </row>
    <row r="4" spans="1:5" s="61" customFormat="1" ht="15" customHeight="1">
      <c r="A4" s="328" t="s">
        <v>2</v>
      </c>
      <c r="B4" s="328" t="s">
        <v>138</v>
      </c>
      <c r="C4" s="328" t="s">
        <v>4</v>
      </c>
      <c r="D4" s="328" t="s">
        <v>136</v>
      </c>
      <c r="E4" s="331" t="s">
        <v>43</v>
      </c>
    </row>
    <row r="5" spans="1:5" s="61" customFormat="1" ht="15" customHeight="1">
      <c r="A5" s="329"/>
      <c r="B5" s="329"/>
      <c r="C5" s="330"/>
      <c r="D5" s="330"/>
      <c r="E5" s="330"/>
    </row>
    <row r="6" spans="1:5" s="67" customFormat="1" ht="7.5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</row>
    <row r="7" spans="1:5" ht="19.5" customHeight="1">
      <c r="A7" s="23"/>
      <c r="B7" s="24"/>
      <c r="C7" s="24"/>
      <c r="D7" s="24"/>
      <c r="E7" s="24"/>
    </row>
    <row r="8" spans="1:5" ht="19.5" customHeight="1">
      <c r="A8" s="25"/>
      <c r="B8" s="26"/>
      <c r="C8" s="26"/>
      <c r="D8" s="26"/>
      <c r="E8" s="26"/>
    </row>
    <row r="9" spans="1:5" ht="19.5" customHeight="1">
      <c r="A9" s="65"/>
      <c r="B9" s="66"/>
      <c r="C9" s="66"/>
      <c r="D9" s="66"/>
      <c r="E9" s="66"/>
    </row>
    <row r="10" spans="1:5" ht="19.5" customHeight="1">
      <c r="A10" s="25"/>
      <c r="B10" s="26"/>
      <c r="C10" s="26"/>
      <c r="D10" s="26"/>
      <c r="E10" s="26"/>
    </row>
    <row r="11" spans="1:5" ht="19.5" customHeight="1">
      <c r="A11" s="65"/>
      <c r="B11" s="66"/>
      <c r="C11" s="66"/>
      <c r="D11" s="66"/>
      <c r="E11" s="66"/>
    </row>
    <row r="12" spans="1:5" ht="19.5" customHeight="1">
      <c r="A12" s="25"/>
      <c r="B12" s="26"/>
      <c r="C12" s="26"/>
      <c r="D12" s="26"/>
      <c r="E12" s="26"/>
    </row>
    <row r="13" spans="1:5" ht="19.5" customHeight="1">
      <c r="A13" s="27"/>
      <c r="B13" s="28"/>
      <c r="C13" s="28"/>
      <c r="D13" s="28"/>
      <c r="E13" s="28"/>
    </row>
    <row r="14" spans="1:5" s="81" customFormat="1" ht="19.5" customHeight="1">
      <c r="A14" s="324" t="s">
        <v>120</v>
      </c>
      <c r="B14" s="325"/>
      <c r="C14" s="325"/>
      <c r="D14" s="326"/>
      <c r="E14" s="82"/>
    </row>
    <row r="15" spans="2:5" ht="12.75">
      <c r="B15" s="2"/>
      <c r="C15" s="2"/>
      <c r="D15" s="2"/>
      <c r="E15" s="2"/>
    </row>
    <row r="16" spans="1:5" ht="12.75">
      <c r="A16" s="88" t="s">
        <v>186</v>
      </c>
      <c r="B16" s="2"/>
      <c r="C16" s="2"/>
      <c r="D16" s="2"/>
      <c r="E16" s="2"/>
    </row>
    <row r="17" spans="2:5" ht="12.75">
      <c r="B17" s="8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F19" sqref="F19"/>
    </sheetView>
  </sheetViews>
  <sheetFormatPr defaultColWidth="9.00390625" defaultRowHeight="12.75"/>
  <cols>
    <col min="1" max="1" width="3.375" style="0" customWidth="1"/>
    <col min="2" max="2" width="6.125" style="0" customWidth="1"/>
    <col min="3" max="3" width="7.625" style="0" customWidth="1"/>
    <col min="4" max="4" width="25.00390625" style="0" customWidth="1"/>
    <col min="5" max="6" width="12.375" style="0" customWidth="1"/>
    <col min="7" max="7" width="10.625" style="0" customWidth="1"/>
    <col min="8" max="8" width="10.875" style="0" customWidth="1"/>
    <col min="9" max="9" width="13.125" style="0" customWidth="1"/>
    <col min="10" max="10" width="10.625" style="0" bestFit="1" customWidth="1"/>
    <col min="11" max="11" width="13.625" style="0" customWidth="1"/>
  </cols>
  <sheetData>
    <row r="1" spans="1:11" ht="72.75" customHeight="1">
      <c r="A1" s="392" t="s">
        <v>343</v>
      </c>
      <c r="B1" s="392"/>
      <c r="C1" s="392"/>
      <c r="D1" s="393"/>
      <c r="E1" s="393"/>
      <c r="F1" s="393"/>
      <c r="G1" s="393"/>
      <c r="H1" s="393"/>
      <c r="I1" s="393"/>
      <c r="J1" s="393"/>
      <c r="K1" s="393"/>
    </row>
    <row r="2" spans="1:10" ht="16.5">
      <c r="A2" s="387" t="s">
        <v>342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6.5">
      <c r="A3" s="387" t="s">
        <v>21</v>
      </c>
      <c r="B3" s="387"/>
      <c r="C3" s="387"/>
      <c r="D3" s="387"/>
      <c r="E3" s="387"/>
      <c r="F3" s="387"/>
      <c r="G3" s="387"/>
      <c r="H3" s="387"/>
      <c r="I3" s="387"/>
      <c r="J3" s="387"/>
    </row>
    <row r="4" spans="1:10" ht="6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39" t="s">
        <v>29</v>
      </c>
    </row>
    <row r="6" spans="1:11" ht="15" customHeight="1">
      <c r="A6" s="355" t="s">
        <v>42</v>
      </c>
      <c r="B6" s="356" t="s">
        <v>2</v>
      </c>
      <c r="C6" s="356" t="s">
        <v>28</v>
      </c>
      <c r="D6" s="355" t="s">
        <v>0</v>
      </c>
      <c r="E6" s="388" t="s">
        <v>10</v>
      </c>
      <c r="F6" s="389"/>
      <c r="G6" s="389"/>
      <c r="H6" s="390"/>
      <c r="I6" s="357" t="s">
        <v>9</v>
      </c>
      <c r="J6" s="357"/>
      <c r="K6" s="357" t="s">
        <v>341</v>
      </c>
    </row>
    <row r="7" spans="1:11" ht="15" customHeight="1">
      <c r="A7" s="355"/>
      <c r="B7" s="384"/>
      <c r="C7" s="384"/>
      <c r="D7" s="355"/>
      <c r="E7" s="357" t="s">
        <v>7</v>
      </c>
      <c r="F7" s="394" t="s">
        <v>6</v>
      </c>
      <c r="G7" s="395"/>
      <c r="H7" s="396"/>
      <c r="I7" s="357" t="s">
        <v>7</v>
      </c>
      <c r="J7" s="357" t="s">
        <v>47</v>
      </c>
      <c r="K7" s="357"/>
    </row>
    <row r="8" spans="1:11" ht="18" customHeight="1">
      <c r="A8" s="355"/>
      <c r="B8" s="384"/>
      <c r="C8" s="384"/>
      <c r="D8" s="355"/>
      <c r="E8" s="357"/>
      <c r="F8" s="348" t="s">
        <v>344</v>
      </c>
      <c r="G8" s="394" t="s">
        <v>6</v>
      </c>
      <c r="H8" s="396"/>
      <c r="I8" s="357"/>
      <c r="J8" s="357"/>
      <c r="K8" s="357"/>
    </row>
    <row r="9" spans="1:11" ht="42" customHeight="1">
      <c r="A9" s="355"/>
      <c r="B9" s="385"/>
      <c r="C9" s="385"/>
      <c r="D9" s="355"/>
      <c r="E9" s="357"/>
      <c r="F9" s="391"/>
      <c r="G9" s="90" t="s">
        <v>150</v>
      </c>
      <c r="H9" s="90" t="s">
        <v>149</v>
      </c>
      <c r="I9" s="357"/>
      <c r="J9" s="357"/>
      <c r="K9" s="357"/>
    </row>
    <row r="10" spans="1:11" ht="7.5" customHeight="1">
      <c r="A10" s="20">
        <v>1</v>
      </c>
      <c r="B10" s="20"/>
      <c r="C10" s="20"/>
      <c r="D10" s="20">
        <v>2</v>
      </c>
      <c r="E10" s="20">
        <v>3</v>
      </c>
      <c r="F10" s="20">
        <v>4</v>
      </c>
      <c r="G10" s="20">
        <v>5</v>
      </c>
      <c r="H10" s="20">
        <v>6</v>
      </c>
      <c r="I10" s="20">
        <v>7</v>
      </c>
      <c r="J10" s="20">
        <v>8</v>
      </c>
      <c r="K10" s="20">
        <v>9</v>
      </c>
    </row>
    <row r="11" spans="1:11" ht="19.5" customHeight="1">
      <c r="A11" s="40" t="s">
        <v>12</v>
      </c>
      <c r="B11" s="40">
        <v>801</v>
      </c>
      <c r="C11" s="40">
        <v>80104</v>
      </c>
      <c r="D11" s="40" t="s">
        <v>345</v>
      </c>
      <c r="E11" s="250">
        <v>1113000</v>
      </c>
      <c r="F11" s="250">
        <v>921640</v>
      </c>
      <c r="G11" s="250">
        <v>0</v>
      </c>
      <c r="H11" s="250">
        <v>0</v>
      </c>
      <c r="I11" s="250">
        <v>1113000</v>
      </c>
      <c r="J11" s="250">
        <v>0</v>
      </c>
      <c r="K11" s="40" t="s">
        <v>35</v>
      </c>
    </row>
    <row r="12" spans="1:11" ht="19.5" customHeight="1">
      <c r="A12" s="41" t="s">
        <v>13</v>
      </c>
      <c r="B12" s="41">
        <v>801</v>
      </c>
      <c r="C12" s="41">
        <v>80104</v>
      </c>
      <c r="D12" s="41" t="s">
        <v>346</v>
      </c>
      <c r="E12" s="251">
        <v>968491</v>
      </c>
      <c r="F12" s="251">
        <f>SUM(G12+H12)</f>
        <v>849311</v>
      </c>
      <c r="G12" s="251">
        <v>786311</v>
      </c>
      <c r="H12" s="251">
        <v>63000</v>
      </c>
      <c r="I12" s="251">
        <v>968491</v>
      </c>
      <c r="J12" s="251">
        <v>0</v>
      </c>
      <c r="K12" s="41" t="s">
        <v>35</v>
      </c>
    </row>
    <row r="13" spans="1:11" s="81" customFormat="1" ht="19.5" customHeight="1">
      <c r="A13" s="386" t="s">
        <v>131</v>
      </c>
      <c r="B13" s="386"/>
      <c r="C13" s="386"/>
      <c r="D13" s="386"/>
      <c r="E13" s="252">
        <f>SUM(E11:E12)</f>
        <v>2081491</v>
      </c>
      <c r="F13" s="252">
        <f>SUM(F11:F12)</f>
        <v>1770951</v>
      </c>
      <c r="G13" s="252">
        <f>SUM(G11:G12)</f>
        <v>786311</v>
      </c>
      <c r="H13" s="252">
        <f>SUM(H11:H12)</f>
        <v>63000</v>
      </c>
      <c r="I13" s="252">
        <f>SUM(I11:I12)</f>
        <v>2081491</v>
      </c>
      <c r="J13" s="252"/>
      <c r="K13" s="82"/>
    </row>
    <row r="14" ht="4.5" customHeight="1"/>
    <row r="15" spans="1:3" ht="12.75" customHeight="1">
      <c r="A15" s="91"/>
      <c r="B15" s="91"/>
      <c r="C15" s="91"/>
    </row>
    <row r="16" spans="1:3" ht="12.75">
      <c r="A16" s="91"/>
      <c r="B16" s="91"/>
      <c r="C16" s="91"/>
    </row>
    <row r="17" spans="1:3" ht="12.75">
      <c r="A17" s="91"/>
      <c r="B17" s="91"/>
      <c r="C17" s="91"/>
    </row>
    <row r="18" spans="1:3" ht="12.75">
      <c r="A18" s="91"/>
      <c r="B18" s="91"/>
      <c r="C18" s="91"/>
    </row>
  </sheetData>
  <mergeCells count="17">
    <mergeCell ref="A1:K1"/>
    <mergeCell ref="B6:B9"/>
    <mergeCell ref="F7:H7"/>
    <mergeCell ref="G8:H8"/>
    <mergeCell ref="K6:K9"/>
    <mergeCell ref="I7:I9"/>
    <mergeCell ref="J7:J9"/>
    <mergeCell ref="A13:D13"/>
    <mergeCell ref="I6:J6"/>
    <mergeCell ref="A2:J2"/>
    <mergeCell ref="A3:J3"/>
    <mergeCell ref="A6:A9"/>
    <mergeCell ref="D6:D9"/>
    <mergeCell ref="C6:C9"/>
    <mergeCell ref="E7:E9"/>
    <mergeCell ref="E6:H6"/>
    <mergeCell ref="F8:F9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:F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41.25" customHeight="1">
      <c r="A1" s="392" t="s">
        <v>316</v>
      </c>
      <c r="B1" s="393"/>
      <c r="C1" s="393"/>
      <c r="D1" s="393"/>
      <c r="E1" s="393"/>
      <c r="F1" s="393"/>
    </row>
    <row r="2" spans="1:6" ht="41.25" customHeight="1">
      <c r="A2" s="229"/>
      <c r="B2" s="80"/>
      <c r="C2" s="80"/>
      <c r="D2" s="80"/>
      <c r="E2" s="80"/>
      <c r="F2" s="80"/>
    </row>
    <row r="3" spans="1:6" ht="19.5" customHeight="1">
      <c r="A3" s="381" t="s">
        <v>317</v>
      </c>
      <c r="B3" s="381"/>
      <c r="C3" s="381"/>
      <c r="D3" s="381"/>
      <c r="E3" s="381"/>
      <c r="F3" s="381"/>
    </row>
    <row r="4" spans="4:6" ht="19.5" customHeight="1">
      <c r="D4" s="7"/>
      <c r="E4" s="7"/>
      <c r="F4" s="7"/>
    </row>
    <row r="5" spans="4:6" ht="19.5" customHeight="1">
      <c r="D5" s="2"/>
      <c r="E5" s="2"/>
      <c r="F5" s="230" t="s">
        <v>29</v>
      </c>
    </row>
    <row r="6" spans="1:6" ht="19.5" customHeight="1">
      <c r="A6" s="355" t="s">
        <v>42</v>
      </c>
      <c r="B6" s="355" t="s">
        <v>2</v>
      </c>
      <c r="C6" s="355" t="s">
        <v>3</v>
      </c>
      <c r="D6" s="357" t="s">
        <v>68</v>
      </c>
      <c r="E6" s="357" t="s">
        <v>69</v>
      </c>
      <c r="F6" s="357" t="s">
        <v>30</v>
      </c>
    </row>
    <row r="7" spans="1:6" ht="19.5" customHeight="1">
      <c r="A7" s="355"/>
      <c r="B7" s="355"/>
      <c r="C7" s="355"/>
      <c r="D7" s="357"/>
      <c r="E7" s="357"/>
      <c r="F7" s="357"/>
    </row>
    <row r="8" spans="1:6" ht="19.5" customHeight="1">
      <c r="A8" s="355"/>
      <c r="B8" s="355"/>
      <c r="C8" s="355"/>
      <c r="D8" s="357"/>
      <c r="E8" s="357"/>
      <c r="F8" s="357"/>
    </row>
    <row r="9" spans="1:6" ht="7.5" customHeight="1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</row>
    <row r="10" spans="1:6" ht="53.25" customHeight="1">
      <c r="A10" s="233" t="s">
        <v>12</v>
      </c>
      <c r="B10" s="233">
        <v>750</v>
      </c>
      <c r="C10" s="233">
        <v>75075</v>
      </c>
      <c r="D10" s="234" t="s">
        <v>318</v>
      </c>
      <c r="E10" s="236" t="s">
        <v>319</v>
      </c>
      <c r="F10" s="231">
        <v>8000</v>
      </c>
    </row>
    <row r="11" spans="1:6" ht="39" customHeight="1">
      <c r="A11" s="235" t="s">
        <v>13</v>
      </c>
      <c r="B11" s="235">
        <v>851</v>
      </c>
      <c r="C11" s="235">
        <v>85154</v>
      </c>
      <c r="D11" s="234" t="s">
        <v>318</v>
      </c>
      <c r="E11" s="237" t="s">
        <v>321</v>
      </c>
      <c r="F11" s="232">
        <v>60000</v>
      </c>
    </row>
    <row r="12" spans="1:6" ht="41.25" customHeight="1">
      <c r="A12" s="235" t="s">
        <v>14</v>
      </c>
      <c r="B12" s="235">
        <v>851</v>
      </c>
      <c r="C12" s="235">
        <v>85195</v>
      </c>
      <c r="D12" s="234" t="s">
        <v>318</v>
      </c>
      <c r="E12" s="237" t="s">
        <v>320</v>
      </c>
      <c r="F12" s="232">
        <v>7000</v>
      </c>
    </row>
    <row r="13" spans="1:6" ht="66" customHeight="1">
      <c r="A13" s="235" t="s">
        <v>1</v>
      </c>
      <c r="B13" s="235">
        <v>926</v>
      </c>
      <c r="C13" s="235">
        <v>92695</v>
      </c>
      <c r="D13" s="234" t="s">
        <v>318</v>
      </c>
      <c r="E13" s="237" t="s">
        <v>322</v>
      </c>
      <c r="F13" s="232">
        <v>50000</v>
      </c>
    </row>
    <row r="14" spans="1:6" s="2" customFormat="1" ht="30" customHeight="1">
      <c r="A14" s="397" t="s">
        <v>131</v>
      </c>
      <c r="B14" s="398"/>
      <c r="C14" s="398"/>
      <c r="D14" s="399"/>
      <c r="E14" s="33"/>
      <c r="F14" s="227">
        <f>SUM(F10:F13)</f>
        <v>125000</v>
      </c>
    </row>
    <row r="16" ht="12.75">
      <c r="A16" s="88"/>
    </row>
  </sheetData>
  <mergeCells count="9">
    <mergeCell ref="A1:F1"/>
    <mergeCell ref="A14:D14"/>
    <mergeCell ref="A3:F3"/>
    <mergeCell ref="F6:F8"/>
    <mergeCell ref="D6:D8"/>
    <mergeCell ref="E6:E8"/>
    <mergeCell ref="A6:A8"/>
    <mergeCell ref="B6:B8"/>
    <mergeCell ref="C6:C8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I6" sqref="I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41.625" style="2" customWidth="1"/>
    <col min="5" max="5" width="22.375" style="2" customWidth="1"/>
    <col min="6" max="16384" width="9.125" style="2" customWidth="1"/>
  </cols>
  <sheetData>
    <row r="1" spans="1:5" ht="50.25" customHeight="1">
      <c r="A1" s="400" t="s">
        <v>323</v>
      </c>
      <c r="B1" s="401"/>
      <c r="C1" s="401"/>
      <c r="D1" s="401"/>
      <c r="E1" s="401"/>
    </row>
    <row r="2" spans="1:5" ht="50.25" customHeight="1">
      <c r="A2" s="238"/>
      <c r="B2" s="77"/>
      <c r="C2" s="77"/>
      <c r="D2" s="77"/>
      <c r="E2" s="77"/>
    </row>
    <row r="3" spans="1:5" ht="19.5" customHeight="1">
      <c r="A3" s="338" t="s">
        <v>324</v>
      </c>
      <c r="B3" s="338"/>
      <c r="C3" s="338"/>
      <c r="D3" s="338"/>
      <c r="E3" s="338"/>
    </row>
    <row r="4" spans="4:5" ht="19.5" customHeight="1">
      <c r="D4" s="7"/>
      <c r="E4" s="7"/>
    </row>
    <row r="5" ht="19.5" customHeight="1">
      <c r="E5" s="230" t="s">
        <v>29</v>
      </c>
    </row>
    <row r="6" spans="1:5" ht="19.5" customHeight="1">
      <c r="A6" s="17" t="s">
        <v>42</v>
      </c>
      <c r="B6" s="17" t="s">
        <v>2</v>
      </c>
      <c r="C6" s="17" t="s">
        <v>3</v>
      </c>
      <c r="D6" s="17" t="s">
        <v>33</v>
      </c>
      <c r="E6" s="17" t="s">
        <v>32</v>
      </c>
    </row>
    <row r="7" spans="1:5" ht="7.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</row>
    <row r="8" spans="1:5" ht="30" customHeight="1">
      <c r="A8" s="34" t="s">
        <v>12</v>
      </c>
      <c r="B8" s="34">
        <v>921</v>
      </c>
      <c r="C8" s="34">
        <v>92109</v>
      </c>
      <c r="D8" s="35" t="s">
        <v>325</v>
      </c>
      <c r="E8" s="225">
        <v>490000</v>
      </c>
    </row>
    <row r="9" spans="1:5" ht="30" customHeight="1">
      <c r="A9" s="36" t="s">
        <v>13</v>
      </c>
      <c r="B9" s="36">
        <v>921</v>
      </c>
      <c r="C9" s="36">
        <v>92116</v>
      </c>
      <c r="D9" s="37" t="s">
        <v>326</v>
      </c>
      <c r="E9" s="226">
        <v>380000</v>
      </c>
    </row>
    <row r="10" spans="1:5" ht="30" customHeight="1">
      <c r="A10" s="397" t="s">
        <v>131</v>
      </c>
      <c r="B10" s="398"/>
      <c r="C10" s="398"/>
      <c r="D10" s="399"/>
      <c r="E10" s="227">
        <f>SUM(E8:E9)</f>
        <v>870000</v>
      </c>
    </row>
    <row r="12" ht="12.75">
      <c r="A12" s="91"/>
    </row>
    <row r="13" ht="12.75">
      <c r="A13" s="88"/>
    </row>
    <row r="15" ht="12.75">
      <c r="A15" s="88"/>
    </row>
  </sheetData>
  <mergeCells count="3">
    <mergeCell ref="A3:E3"/>
    <mergeCell ref="A10:D10"/>
    <mergeCell ref="A1:E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2" sqref="A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382" t="s">
        <v>132</v>
      </c>
      <c r="B1" s="382"/>
      <c r="C1" s="382"/>
      <c r="D1" s="382"/>
      <c r="E1" s="382"/>
      <c r="F1" s="382"/>
    </row>
    <row r="2" spans="5:6" ht="19.5" customHeight="1">
      <c r="E2" s="7"/>
      <c r="F2" s="7"/>
    </row>
    <row r="3" spans="5:6" ht="19.5" customHeight="1">
      <c r="E3" s="2"/>
      <c r="F3" s="11" t="s">
        <v>29</v>
      </c>
    </row>
    <row r="4" spans="1:6" ht="19.5" customHeight="1">
      <c r="A4" s="17" t="s">
        <v>42</v>
      </c>
      <c r="B4" s="17" t="s">
        <v>2</v>
      </c>
      <c r="C4" s="17" t="s">
        <v>3</v>
      </c>
      <c r="D4" s="17" t="s">
        <v>137</v>
      </c>
      <c r="E4" s="17" t="s">
        <v>31</v>
      </c>
      <c r="F4" s="17" t="s">
        <v>32</v>
      </c>
    </row>
    <row r="5" spans="1:6" s="85" customFormat="1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30" customHeight="1">
      <c r="A6" s="42"/>
      <c r="B6" s="42"/>
      <c r="C6" s="42"/>
      <c r="D6" s="42"/>
      <c r="E6" s="42"/>
      <c r="F6" s="42"/>
    </row>
    <row r="7" spans="1:6" ht="30" customHeight="1">
      <c r="A7" s="43"/>
      <c r="B7" s="43"/>
      <c r="C7" s="43"/>
      <c r="D7" s="43"/>
      <c r="E7" s="43"/>
      <c r="F7" s="43"/>
    </row>
    <row r="8" spans="1:6" ht="30" customHeight="1">
      <c r="A8" s="43"/>
      <c r="B8" s="43"/>
      <c r="C8" s="43"/>
      <c r="D8" s="43"/>
      <c r="E8" s="43"/>
      <c r="F8" s="43"/>
    </row>
    <row r="9" spans="1:6" ht="30" customHeight="1">
      <c r="A9" s="44"/>
      <c r="B9" s="44"/>
      <c r="C9" s="44"/>
      <c r="D9" s="44"/>
      <c r="E9" s="44"/>
      <c r="F9" s="44"/>
    </row>
    <row r="10" spans="1:6" ht="30" customHeight="1">
      <c r="A10" s="397" t="s">
        <v>131</v>
      </c>
      <c r="B10" s="398"/>
      <c r="C10" s="398"/>
      <c r="D10" s="398"/>
      <c r="E10" s="399"/>
      <c r="F10" s="33"/>
    </row>
    <row r="12" ht="12.75">
      <c r="A12" s="88" t="s">
        <v>190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7">
      <selection activeCell="F21" sqref="F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2.625" style="2" customWidth="1"/>
    <col min="4" max="4" width="17.75390625" style="2" customWidth="1"/>
    <col min="5" max="16384" width="9.125" style="2" customWidth="1"/>
  </cols>
  <sheetData>
    <row r="1" spans="1:4" ht="57.75" customHeight="1">
      <c r="A1" s="400" t="s">
        <v>329</v>
      </c>
      <c r="B1" s="401"/>
      <c r="C1" s="401"/>
      <c r="D1" s="401"/>
    </row>
    <row r="2" spans="1:11" ht="19.5" customHeight="1">
      <c r="A2" s="311" t="s">
        <v>26</v>
      </c>
      <c r="B2" s="311"/>
      <c r="C2" s="311"/>
      <c r="D2" s="311"/>
      <c r="E2" s="7"/>
      <c r="F2" s="7"/>
      <c r="G2" s="7"/>
      <c r="H2" s="7"/>
      <c r="I2" s="7"/>
      <c r="J2" s="7"/>
      <c r="K2" s="7"/>
    </row>
    <row r="3" spans="1:8" ht="19.5" customHeight="1">
      <c r="A3" s="311" t="s">
        <v>327</v>
      </c>
      <c r="B3" s="311"/>
      <c r="C3" s="311"/>
      <c r="D3" s="311"/>
      <c r="E3" s="7"/>
      <c r="F3" s="7"/>
      <c r="G3" s="7"/>
      <c r="H3" s="7"/>
    </row>
    <row r="5" ht="12.75">
      <c r="D5" s="239" t="s">
        <v>29</v>
      </c>
    </row>
    <row r="6" spans="1:11" ht="19.5" customHeight="1">
      <c r="A6" s="17" t="s">
        <v>42</v>
      </c>
      <c r="B6" s="17" t="s">
        <v>0</v>
      </c>
      <c r="C6" s="17" t="s">
        <v>4</v>
      </c>
      <c r="D6" s="17" t="s">
        <v>328</v>
      </c>
      <c r="E6" s="9"/>
      <c r="F6" s="9"/>
      <c r="G6" s="9"/>
      <c r="H6" s="9"/>
      <c r="I6" s="9"/>
      <c r="J6" s="10"/>
      <c r="K6" s="10"/>
    </row>
    <row r="7" spans="1:11" ht="19.5" customHeight="1">
      <c r="A7" s="31" t="s">
        <v>11</v>
      </c>
      <c r="B7" s="45" t="s">
        <v>46</v>
      </c>
      <c r="C7" s="45"/>
      <c r="D7" s="240">
        <v>0</v>
      </c>
      <c r="E7" s="9"/>
      <c r="F7" s="9"/>
      <c r="G7" s="9"/>
      <c r="H7" s="9"/>
      <c r="I7" s="9"/>
      <c r="J7" s="10"/>
      <c r="K7" s="10"/>
    </row>
    <row r="8" spans="1:11" ht="19.5" customHeight="1">
      <c r="A8" s="31" t="s">
        <v>15</v>
      </c>
      <c r="B8" s="45" t="s">
        <v>10</v>
      </c>
      <c r="C8" s="45"/>
      <c r="D8" s="240">
        <f>SUM(D9:D11)</f>
        <v>212000</v>
      </c>
      <c r="E8" s="9"/>
      <c r="F8" s="9"/>
      <c r="G8" s="9"/>
      <c r="H8" s="9"/>
      <c r="I8" s="9"/>
      <c r="J8" s="10"/>
      <c r="K8" s="10"/>
    </row>
    <row r="9" spans="1:11" ht="30.75" customHeight="1">
      <c r="A9" s="46" t="s">
        <v>12</v>
      </c>
      <c r="B9" s="245" t="s">
        <v>330</v>
      </c>
      <c r="C9" s="47"/>
      <c r="D9" s="241">
        <v>130000</v>
      </c>
      <c r="E9" s="9"/>
      <c r="F9" s="9"/>
      <c r="G9" s="9"/>
      <c r="H9" s="9"/>
      <c r="I9" s="9"/>
      <c r="J9" s="10"/>
      <c r="K9" s="10"/>
    </row>
    <row r="10" spans="1:11" ht="27.75" customHeight="1">
      <c r="A10" s="36" t="s">
        <v>13</v>
      </c>
      <c r="B10" s="51" t="s">
        <v>331</v>
      </c>
      <c r="C10" s="48"/>
      <c r="D10" s="242">
        <v>2000</v>
      </c>
      <c r="E10" s="9"/>
      <c r="F10" s="9"/>
      <c r="G10" s="9"/>
      <c r="H10" s="9"/>
      <c r="I10" s="9"/>
      <c r="J10" s="10"/>
      <c r="K10" s="10"/>
    </row>
    <row r="11" spans="1:11" ht="44.25" customHeight="1">
      <c r="A11" s="39" t="s">
        <v>14</v>
      </c>
      <c r="B11" s="52" t="s">
        <v>332</v>
      </c>
      <c r="C11" s="49"/>
      <c r="D11" s="243">
        <v>80000</v>
      </c>
      <c r="E11" s="9"/>
      <c r="F11" s="9"/>
      <c r="G11" s="9"/>
      <c r="H11" s="9"/>
      <c r="I11" s="9"/>
      <c r="J11" s="10"/>
      <c r="K11" s="10"/>
    </row>
    <row r="12" spans="1:11" ht="19.5" customHeight="1">
      <c r="A12" s="31" t="s">
        <v>16</v>
      </c>
      <c r="B12" s="246" t="s">
        <v>9</v>
      </c>
      <c r="C12" s="45"/>
      <c r="D12" s="240">
        <f>SUM(D13+D20)</f>
        <v>212000</v>
      </c>
      <c r="E12" s="9"/>
      <c r="F12" s="9"/>
      <c r="G12" s="9"/>
      <c r="H12" s="9"/>
      <c r="I12" s="9"/>
      <c r="J12" s="10"/>
      <c r="K12" s="10"/>
    </row>
    <row r="13" spans="1:11" ht="19.5" customHeight="1">
      <c r="A13" s="34" t="s">
        <v>12</v>
      </c>
      <c r="B13" s="247" t="s">
        <v>24</v>
      </c>
      <c r="C13" s="50"/>
      <c r="D13" s="244">
        <f>SUM(D14:D19)</f>
        <v>152000</v>
      </c>
      <c r="E13" s="9"/>
      <c r="F13" s="9"/>
      <c r="G13" s="9"/>
      <c r="H13" s="9"/>
      <c r="I13" s="9"/>
      <c r="J13" s="10"/>
      <c r="K13" s="10"/>
    </row>
    <row r="14" spans="1:11" ht="15" customHeight="1">
      <c r="A14" s="46"/>
      <c r="B14" s="248" t="s">
        <v>333</v>
      </c>
      <c r="C14" s="47"/>
      <c r="D14" s="241">
        <v>15000</v>
      </c>
      <c r="E14" s="9"/>
      <c r="F14" s="9"/>
      <c r="G14" s="9"/>
      <c r="H14" s="9"/>
      <c r="I14" s="9"/>
      <c r="J14" s="10"/>
      <c r="K14" s="10"/>
    </row>
    <row r="15" spans="1:11" ht="15" customHeight="1">
      <c r="A15" s="46"/>
      <c r="B15" s="245" t="s">
        <v>334</v>
      </c>
      <c r="C15" s="47"/>
      <c r="D15" s="241">
        <v>2000</v>
      </c>
      <c r="E15" s="9"/>
      <c r="F15" s="9"/>
      <c r="G15" s="9"/>
      <c r="H15" s="9"/>
      <c r="I15" s="9"/>
      <c r="J15" s="10"/>
      <c r="K15" s="10"/>
    </row>
    <row r="16" spans="1:11" ht="44.25" customHeight="1">
      <c r="A16" s="46"/>
      <c r="B16" s="245" t="s">
        <v>336</v>
      </c>
      <c r="C16" s="47"/>
      <c r="D16" s="241">
        <v>50000</v>
      </c>
      <c r="E16" s="9"/>
      <c r="F16" s="9"/>
      <c r="G16" s="9"/>
      <c r="H16" s="9"/>
      <c r="I16" s="9"/>
      <c r="J16" s="10"/>
      <c r="K16" s="10"/>
    </row>
    <row r="17" spans="1:11" ht="49.5" customHeight="1">
      <c r="A17" s="46"/>
      <c r="B17" s="249" t="s">
        <v>337</v>
      </c>
      <c r="C17" s="47"/>
      <c r="D17" s="241">
        <v>80000</v>
      </c>
      <c r="E17" s="9"/>
      <c r="F17" s="9"/>
      <c r="G17" s="9"/>
      <c r="H17" s="9"/>
      <c r="I17" s="9"/>
      <c r="J17" s="10"/>
      <c r="K17" s="10"/>
    </row>
    <row r="18" spans="1:11" ht="15">
      <c r="A18" s="36"/>
      <c r="B18" s="51" t="s">
        <v>338</v>
      </c>
      <c r="C18" s="48"/>
      <c r="D18" s="242">
        <v>2000</v>
      </c>
      <c r="E18" s="9"/>
      <c r="F18" s="9"/>
      <c r="G18" s="9"/>
      <c r="H18" s="9"/>
      <c r="I18" s="9"/>
      <c r="J18" s="10"/>
      <c r="K18" s="10"/>
    </row>
    <row r="19" spans="1:11" ht="15" customHeight="1">
      <c r="A19" s="36"/>
      <c r="B19" s="51" t="s">
        <v>339</v>
      </c>
      <c r="C19" s="48"/>
      <c r="D19" s="242">
        <v>3000</v>
      </c>
      <c r="E19" s="9"/>
      <c r="F19" s="9"/>
      <c r="G19" s="9"/>
      <c r="H19" s="9"/>
      <c r="I19" s="9"/>
      <c r="J19" s="10"/>
      <c r="K19" s="10"/>
    </row>
    <row r="20" spans="1:11" ht="15">
      <c r="A20" s="36" t="s">
        <v>13</v>
      </c>
      <c r="B20" s="51" t="s">
        <v>340</v>
      </c>
      <c r="C20" s="48"/>
      <c r="D20" s="242">
        <f>SUM(D21:D21)</f>
        <v>60000</v>
      </c>
      <c r="E20" s="9"/>
      <c r="F20" s="9"/>
      <c r="G20" s="9"/>
      <c r="H20" s="9"/>
      <c r="I20" s="9"/>
      <c r="J20" s="10"/>
      <c r="K20" s="10"/>
    </row>
    <row r="21" spans="1:11" ht="48.75" customHeight="1">
      <c r="A21" s="36"/>
      <c r="B21" s="51" t="s">
        <v>335</v>
      </c>
      <c r="C21" s="51"/>
      <c r="D21" s="242">
        <v>60000</v>
      </c>
      <c r="E21" s="9"/>
      <c r="F21" s="9"/>
      <c r="G21" s="9"/>
      <c r="H21" s="9"/>
      <c r="I21" s="9"/>
      <c r="J21" s="10"/>
      <c r="K21" s="10"/>
    </row>
    <row r="22" spans="1:11" ht="23.25" customHeight="1">
      <c r="A22" s="31" t="s">
        <v>25</v>
      </c>
      <c r="B22" s="45" t="s">
        <v>48</v>
      </c>
      <c r="C22" s="45"/>
      <c r="D22" s="240">
        <v>0</v>
      </c>
      <c r="E22" s="9"/>
      <c r="F22" s="9"/>
      <c r="G22" s="9"/>
      <c r="H22" s="9"/>
      <c r="I22" s="9"/>
      <c r="J22" s="10"/>
      <c r="K22" s="10"/>
    </row>
    <row r="23" spans="1:11" ht="15">
      <c r="A23" s="9"/>
      <c r="B23" s="9"/>
      <c r="C23" s="9"/>
      <c r="D23" s="9"/>
      <c r="E23" s="9"/>
      <c r="F23" s="9"/>
      <c r="G23" s="9"/>
      <c r="H23" s="9"/>
      <c r="I23" s="9"/>
      <c r="J23" s="10"/>
      <c r="K23" s="10"/>
    </row>
    <row r="24" spans="1:11" ht="15">
      <c r="A24" s="9"/>
      <c r="B24" s="9"/>
      <c r="C24" s="9"/>
      <c r="D24" s="9"/>
      <c r="E24" s="9"/>
      <c r="F24" s="9"/>
      <c r="G24" s="9"/>
      <c r="H24" s="9"/>
      <c r="I24" s="9"/>
      <c r="J24" s="10"/>
      <c r="K24" s="10"/>
    </row>
    <row r="25" spans="1:11" ht="15">
      <c r="A25" s="9"/>
      <c r="B25" s="9"/>
      <c r="C25" s="9"/>
      <c r="D25" s="9"/>
      <c r="E25" s="10"/>
      <c r="F25" s="10"/>
      <c r="G25" s="10"/>
      <c r="H25" s="10"/>
      <c r="I25" s="10"/>
      <c r="J25" s="10"/>
      <c r="K25" s="10"/>
    </row>
    <row r="26" spans="1:11" ht="15">
      <c r="A26" s="9"/>
      <c r="B26" s="9"/>
      <c r="C26" s="9"/>
      <c r="D26" s="9"/>
      <c r="E26" s="10"/>
      <c r="F26" s="10"/>
      <c r="G26" s="10"/>
      <c r="H26" s="10"/>
      <c r="I26" s="10"/>
      <c r="J26" s="10"/>
      <c r="K26" s="10"/>
    </row>
    <row r="27" spans="1:11" ht="15">
      <c r="A27" s="9"/>
      <c r="B27" s="9"/>
      <c r="C27" s="9"/>
      <c r="D27" s="9"/>
      <c r="E27" s="10"/>
      <c r="F27" s="10"/>
      <c r="G27" s="10"/>
      <c r="H27" s="10"/>
      <c r="I27" s="10"/>
      <c r="J27" s="10"/>
      <c r="K27" s="10"/>
    </row>
    <row r="28" spans="1:11" ht="15">
      <c r="A28" s="9"/>
      <c r="B28" s="9"/>
      <c r="C28" s="9"/>
      <c r="D28" s="9"/>
      <c r="E28" s="10"/>
      <c r="F28" s="10"/>
      <c r="G28" s="10"/>
      <c r="H28" s="10"/>
      <c r="I28" s="10"/>
      <c r="J28" s="10"/>
      <c r="K28" s="10"/>
    </row>
    <row r="29" spans="1:4" ht="15">
      <c r="A29" s="10"/>
      <c r="B29" s="10"/>
      <c r="C29" s="10"/>
      <c r="D29" s="10"/>
    </row>
    <row r="30" spans="1:4" ht="15">
      <c r="A30" s="10"/>
      <c r="B30" s="10"/>
      <c r="C30" s="10"/>
      <c r="D30" s="10"/>
    </row>
    <row r="31" spans="1:4" ht="15">
      <c r="A31" s="10"/>
      <c r="B31" s="10"/>
      <c r="C31" s="10"/>
      <c r="D31" s="10"/>
    </row>
    <row r="32" spans="1:4" ht="15">
      <c r="A32" s="10"/>
      <c r="B32" s="10"/>
      <c r="C32" s="10"/>
      <c r="D32" s="10"/>
    </row>
  </sheetData>
  <mergeCells count="3">
    <mergeCell ref="A2:D2"/>
    <mergeCell ref="A3:D3"/>
    <mergeCell ref="A1:D1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311" t="s">
        <v>192</v>
      </c>
      <c r="B1" s="311"/>
      <c r="C1" s="311"/>
      <c r="D1" s="7"/>
      <c r="E1" s="7"/>
      <c r="F1" s="7"/>
      <c r="G1" s="7"/>
      <c r="H1" s="7"/>
      <c r="I1" s="7"/>
      <c r="J1" s="7"/>
    </row>
    <row r="2" spans="1:7" ht="19.5" customHeight="1">
      <c r="A2" s="311" t="s">
        <v>102</v>
      </c>
      <c r="B2" s="311"/>
      <c r="C2" s="311"/>
      <c r="D2" s="7"/>
      <c r="E2" s="7"/>
      <c r="F2" s="7"/>
      <c r="G2" s="7"/>
    </row>
    <row r="4" ht="12.75">
      <c r="C4" s="11" t="s">
        <v>29</v>
      </c>
    </row>
    <row r="5" spans="1:10" ht="19.5" customHeight="1">
      <c r="A5" s="17" t="s">
        <v>42</v>
      </c>
      <c r="B5" s="17" t="s">
        <v>0</v>
      </c>
      <c r="C5" s="17" t="s">
        <v>38</v>
      </c>
      <c r="D5" s="9"/>
      <c r="E5" s="9"/>
      <c r="F5" s="9"/>
      <c r="G5" s="9"/>
      <c r="H5" s="9"/>
      <c r="I5" s="10"/>
      <c r="J5" s="10"/>
    </row>
    <row r="6" spans="1:10" ht="19.5" customHeight="1">
      <c r="A6" s="31" t="s">
        <v>11</v>
      </c>
      <c r="B6" s="45" t="s">
        <v>46</v>
      </c>
      <c r="C6" s="31"/>
      <c r="D6" s="9"/>
      <c r="E6" s="9"/>
      <c r="F6" s="9"/>
      <c r="G6" s="9"/>
      <c r="H6" s="9"/>
      <c r="I6" s="10"/>
      <c r="J6" s="10"/>
    </row>
    <row r="7" spans="1:10" ht="19.5" customHeight="1">
      <c r="A7" s="31" t="s">
        <v>15</v>
      </c>
      <c r="B7" s="45" t="s">
        <v>10</v>
      </c>
      <c r="C7" s="31"/>
      <c r="D7" s="9"/>
      <c r="E7" s="9"/>
      <c r="F7" s="9"/>
      <c r="G7" s="9"/>
      <c r="H7" s="9"/>
      <c r="I7" s="10"/>
      <c r="J7" s="10"/>
    </row>
    <row r="8" spans="1:10" ht="19.5" customHeight="1">
      <c r="A8" s="46" t="s">
        <v>12</v>
      </c>
      <c r="B8" s="47"/>
      <c r="C8" s="46"/>
      <c r="D8" s="9"/>
      <c r="E8" s="9"/>
      <c r="F8" s="9"/>
      <c r="G8" s="9"/>
      <c r="H8" s="9"/>
      <c r="I8" s="10"/>
      <c r="J8" s="10"/>
    </row>
    <row r="9" spans="1:10" ht="19.5" customHeight="1">
      <c r="A9" s="36" t="s">
        <v>13</v>
      </c>
      <c r="B9" s="48"/>
      <c r="C9" s="36"/>
      <c r="D9" s="9"/>
      <c r="E9" s="9"/>
      <c r="F9" s="9"/>
      <c r="G9" s="9"/>
      <c r="H9" s="9"/>
      <c r="I9" s="10"/>
      <c r="J9" s="10"/>
    </row>
    <row r="10" spans="1:10" ht="19.5" customHeight="1">
      <c r="A10" s="39" t="s">
        <v>14</v>
      </c>
      <c r="B10" s="49"/>
      <c r="C10" s="39"/>
      <c r="D10" s="9"/>
      <c r="E10" s="9"/>
      <c r="F10" s="9"/>
      <c r="G10" s="9"/>
      <c r="H10" s="9"/>
      <c r="I10" s="10"/>
      <c r="J10" s="10"/>
    </row>
    <row r="11" spans="1:10" ht="19.5" customHeight="1">
      <c r="A11" s="31" t="s">
        <v>16</v>
      </c>
      <c r="B11" s="45" t="s">
        <v>9</v>
      </c>
      <c r="C11" s="31"/>
      <c r="D11" s="9"/>
      <c r="E11" s="9"/>
      <c r="F11" s="9"/>
      <c r="G11" s="9"/>
      <c r="H11" s="9"/>
      <c r="I11" s="10"/>
      <c r="J11" s="10"/>
    </row>
    <row r="12" spans="1:10" ht="19.5" customHeight="1">
      <c r="A12" s="34" t="s">
        <v>12</v>
      </c>
      <c r="B12" s="50" t="s">
        <v>24</v>
      </c>
      <c r="C12" s="34"/>
      <c r="D12" s="9"/>
      <c r="E12" s="9"/>
      <c r="F12" s="9"/>
      <c r="G12" s="9"/>
      <c r="H12" s="9"/>
      <c r="I12" s="10"/>
      <c r="J12" s="10"/>
    </row>
    <row r="13" spans="1:10" ht="15" customHeight="1">
      <c r="A13" s="36"/>
      <c r="B13" s="48"/>
      <c r="C13" s="36"/>
      <c r="D13" s="9"/>
      <c r="E13" s="9"/>
      <c r="F13" s="9"/>
      <c r="G13" s="9"/>
      <c r="H13" s="9"/>
      <c r="I13" s="10"/>
      <c r="J13" s="10"/>
    </row>
    <row r="14" spans="1:10" ht="15" customHeight="1">
      <c r="A14" s="36"/>
      <c r="B14" s="48"/>
      <c r="C14" s="36"/>
      <c r="D14" s="9"/>
      <c r="E14" s="9"/>
      <c r="F14" s="9"/>
      <c r="G14" s="9"/>
      <c r="H14" s="9"/>
      <c r="I14" s="10"/>
      <c r="J14" s="10"/>
    </row>
    <row r="15" spans="1:10" ht="19.5" customHeight="1">
      <c r="A15" s="36" t="s">
        <v>13</v>
      </c>
      <c r="B15" s="48" t="s">
        <v>27</v>
      </c>
      <c r="C15" s="36"/>
      <c r="D15" s="9"/>
      <c r="E15" s="9"/>
      <c r="F15" s="9"/>
      <c r="G15" s="9"/>
      <c r="H15" s="9"/>
      <c r="I15" s="10"/>
      <c r="J15" s="10"/>
    </row>
    <row r="16" spans="1:10" ht="15">
      <c r="A16" s="36"/>
      <c r="B16" s="51"/>
      <c r="C16" s="36"/>
      <c r="D16" s="9"/>
      <c r="E16" s="9"/>
      <c r="F16" s="9"/>
      <c r="G16" s="9"/>
      <c r="H16" s="9"/>
      <c r="I16" s="10"/>
      <c r="J16" s="10"/>
    </row>
    <row r="17" spans="1:10" ht="15" customHeight="1">
      <c r="A17" s="39"/>
      <c r="B17" s="52"/>
      <c r="C17" s="39"/>
      <c r="D17" s="9"/>
      <c r="E17" s="9"/>
      <c r="F17" s="9"/>
      <c r="G17" s="9"/>
      <c r="H17" s="9"/>
      <c r="I17" s="10"/>
      <c r="J17" s="10"/>
    </row>
    <row r="18" spans="1:10" ht="19.5" customHeight="1">
      <c r="A18" s="31" t="s">
        <v>25</v>
      </c>
      <c r="B18" s="45" t="s">
        <v>48</v>
      </c>
      <c r="C18" s="31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3" s="87" customFormat="1" ht="12.75">
      <c r="A20" s="402" t="s">
        <v>193</v>
      </c>
      <c r="B20" s="403"/>
      <c r="C20" s="403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311" t="s">
        <v>44</v>
      </c>
      <c r="B1" s="311"/>
      <c r="C1" s="311"/>
      <c r="D1" s="311"/>
      <c r="E1" s="311"/>
      <c r="F1" s="311"/>
    </row>
    <row r="2" spans="1:6" ht="15" customHeight="1">
      <c r="A2" s="7"/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12" t="s">
        <v>29</v>
      </c>
    </row>
    <row r="4" spans="1:6" s="1" customFormat="1" ht="19.5" customHeight="1">
      <c r="A4" s="22" t="s">
        <v>42</v>
      </c>
      <c r="B4" s="22" t="s">
        <v>2</v>
      </c>
      <c r="C4" s="22" t="s">
        <v>3</v>
      </c>
      <c r="D4" s="22" t="s">
        <v>137</v>
      </c>
      <c r="E4" s="22" t="s">
        <v>34</v>
      </c>
      <c r="F4" s="22" t="s">
        <v>8</v>
      </c>
    </row>
    <row r="5" spans="1:6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30" customHeight="1">
      <c r="A6" s="24"/>
      <c r="B6" s="24"/>
      <c r="C6" s="24"/>
      <c r="D6" s="24"/>
      <c r="E6" s="24"/>
      <c r="F6" s="24"/>
    </row>
    <row r="7" spans="1:6" ht="30" customHeight="1">
      <c r="A7" s="26"/>
      <c r="B7" s="26"/>
      <c r="C7" s="26"/>
      <c r="D7" s="26"/>
      <c r="E7" s="26"/>
      <c r="F7" s="26"/>
    </row>
    <row r="8" spans="1:6" ht="30" customHeight="1">
      <c r="A8" s="26"/>
      <c r="B8" s="26"/>
      <c r="C8" s="26"/>
      <c r="D8" s="26"/>
      <c r="E8" s="26"/>
      <c r="F8" s="26"/>
    </row>
    <row r="9" spans="1:6" ht="30" customHeight="1">
      <c r="A9" s="26"/>
      <c r="B9" s="26"/>
      <c r="C9" s="26"/>
      <c r="D9" s="26"/>
      <c r="E9" s="26"/>
      <c r="F9" s="26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383" t="s">
        <v>131</v>
      </c>
      <c r="B11" s="383"/>
      <c r="C11" s="383"/>
      <c r="D11" s="383"/>
      <c r="E11" s="383"/>
      <c r="F11" s="21"/>
    </row>
    <row r="13" ht="12.75">
      <c r="A13" s="88" t="s">
        <v>190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4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382" t="s">
        <v>62</v>
      </c>
      <c r="B1" s="382"/>
      <c r="C1" s="382"/>
      <c r="D1" s="382"/>
      <c r="E1" s="382"/>
      <c r="F1" s="382"/>
    </row>
    <row r="2" spans="1:6" ht="65.25" customHeight="1">
      <c r="A2" s="17" t="s">
        <v>42</v>
      </c>
      <c r="B2" s="17" t="s">
        <v>151</v>
      </c>
      <c r="C2" s="17" t="s">
        <v>49</v>
      </c>
      <c r="D2" s="18" t="s">
        <v>50</v>
      </c>
      <c r="E2" s="18" t="s">
        <v>51</v>
      </c>
      <c r="F2" s="18" t="s">
        <v>52</v>
      </c>
    </row>
    <row r="3" spans="1:6" ht="9" customHeigh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</row>
    <row r="4" spans="1:6" s="54" customFormat="1" ht="47.25" customHeight="1">
      <c r="A4" s="411" t="s">
        <v>12</v>
      </c>
      <c r="B4" s="410" t="s">
        <v>53</v>
      </c>
      <c r="C4" s="404" t="s">
        <v>54</v>
      </c>
      <c r="D4" s="404" t="s">
        <v>55</v>
      </c>
      <c r="E4" s="407" t="s">
        <v>56</v>
      </c>
      <c r="F4" s="53" t="s">
        <v>57</v>
      </c>
    </row>
    <row r="5" spans="1:6" s="54" customFormat="1" ht="47.25" customHeight="1">
      <c r="A5" s="412"/>
      <c r="B5" s="410"/>
      <c r="C5" s="405"/>
      <c r="D5" s="405"/>
      <c r="E5" s="408"/>
      <c r="F5" s="55" t="s">
        <v>58</v>
      </c>
    </row>
    <row r="6" spans="1:7" s="54" customFormat="1" ht="47.25" customHeight="1">
      <c r="A6" s="413"/>
      <c r="B6" s="410"/>
      <c r="C6" s="406"/>
      <c r="D6" s="406"/>
      <c r="E6" s="409"/>
      <c r="F6" s="55" t="s">
        <v>59</v>
      </c>
      <c r="G6" s="54" t="s">
        <v>21</v>
      </c>
    </row>
    <row r="7" spans="1:6" s="54" customFormat="1" ht="47.25" customHeight="1">
      <c r="A7" s="411" t="s">
        <v>13</v>
      </c>
      <c r="B7" s="410" t="s">
        <v>60</v>
      </c>
      <c r="C7" s="404" t="s">
        <v>61</v>
      </c>
      <c r="D7" s="404" t="s">
        <v>55</v>
      </c>
      <c r="E7" s="407" t="s">
        <v>56</v>
      </c>
      <c r="F7" s="53" t="s">
        <v>57</v>
      </c>
    </row>
    <row r="8" spans="1:6" s="54" customFormat="1" ht="47.25" customHeight="1">
      <c r="A8" s="412"/>
      <c r="B8" s="410"/>
      <c r="C8" s="405"/>
      <c r="D8" s="405"/>
      <c r="E8" s="408"/>
      <c r="F8" s="55" t="s">
        <v>58</v>
      </c>
    </row>
    <row r="9" spans="1:6" s="54" customFormat="1" ht="47.25" customHeight="1">
      <c r="A9" s="413"/>
      <c r="B9" s="410"/>
      <c r="C9" s="406"/>
      <c r="D9" s="406"/>
      <c r="E9" s="409"/>
      <c r="F9" s="55" t="s">
        <v>59</v>
      </c>
    </row>
    <row r="10" spans="1:6" ht="20.25" customHeight="1">
      <c r="A10" s="30" t="s">
        <v>14</v>
      </c>
      <c r="B10" s="30"/>
      <c r="C10" s="21"/>
      <c r="D10" s="21"/>
      <c r="E10" s="21"/>
      <c r="F10" s="21"/>
    </row>
    <row r="11" spans="1:6" ht="20.25" customHeight="1">
      <c r="A11" s="30" t="s">
        <v>1</v>
      </c>
      <c r="B11" s="30"/>
      <c r="C11" s="21"/>
      <c r="D11" s="21"/>
      <c r="E11" s="21"/>
      <c r="F11" s="21"/>
    </row>
  </sheetData>
  <mergeCells count="11"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  <mergeCell ref="E7:E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3">
      <selection activeCell="B32" sqref="B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311" t="s">
        <v>183</v>
      </c>
      <c r="B1" s="311"/>
      <c r="C1" s="311"/>
      <c r="D1" s="311"/>
      <c r="E1" s="311"/>
      <c r="F1" s="311"/>
      <c r="G1" s="311"/>
      <c r="H1" s="311"/>
      <c r="I1" s="311"/>
    </row>
    <row r="2" spans="1:9" ht="9" customHeight="1">
      <c r="A2" s="7"/>
      <c r="B2" s="7"/>
      <c r="C2" s="7"/>
      <c r="D2" s="7"/>
      <c r="E2" s="7"/>
      <c r="F2" s="7"/>
      <c r="G2" s="7"/>
      <c r="H2" s="7"/>
      <c r="I2" s="7"/>
    </row>
    <row r="3" ht="12.75">
      <c r="I3" s="80" t="s">
        <v>29</v>
      </c>
    </row>
    <row r="4" spans="1:9" s="64" customFormat="1" ht="35.25" customHeight="1">
      <c r="A4" s="414" t="s">
        <v>42</v>
      </c>
      <c r="B4" s="414" t="s">
        <v>0</v>
      </c>
      <c r="C4" s="415" t="s">
        <v>113</v>
      </c>
      <c r="D4" s="417" t="s">
        <v>103</v>
      </c>
      <c r="E4" s="417"/>
      <c r="F4" s="417"/>
      <c r="G4" s="417"/>
      <c r="H4" s="417"/>
      <c r="I4" s="417"/>
    </row>
    <row r="5" spans="1:9" s="64" customFormat="1" ht="23.25" customHeight="1">
      <c r="A5" s="414"/>
      <c r="B5" s="414"/>
      <c r="C5" s="416"/>
      <c r="D5" s="76">
        <v>2007</v>
      </c>
      <c r="E5" s="76">
        <v>2008</v>
      </c>
      <c r="F5" s="76">
        <v>2009</v>
      </c>
      <c r="G5" s="76">
        <v>2010</v>
      </c>
      <c r="H5" s="76">
        <v>2011</v>
      </c>
      <c r="I5" s="76">
        <v>2012</v>
      </c>
    </row>
    <row r="6" spans="1:9" s="75" customFormat="1" ht="8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  <c r="I6" s="74">
        <v>9</v>
      </c>
    </row>
    <row r="7" spans="1:9" s="64" customFormat="1" ht="22.5" customHeight="1">
      <c r="A7" s="62" t="s">
        <v>12</v>
      </c>
      <c r="B7" s="79" t="s">
        <v>152</v>
      </c>
      <c r="C7" s="78"/>
      <c r="D7" s="78"/>
      <c r="E7" s="78"/>
      <c r="F7" s="78"/>
      <c r="G7" s="78"/>
      <c r="H7" s="78"/>
      <c r="I7" s="78"/>
    </row>
    <row r="8" spans="1:9" s="63" customFormat="1" ht="15" customHeight="1">
      <c r="A8" s="68" t="s">
        <v>86</v>
      </c>
      <c r="B8" s="70" t="s">
        <v>175</v>
      </c>
      <c r="C8" s="60"/>
      <c r="D8" s="60"/>
      <c r="E8" s="60"/>
      <c r="F8" s="60"/>
      <c r="G8" s="60"/>
      <c r="H8" s="60"/>
      <c r="I8" s="60"/>
    </row>
    <row r="9" spans="1:9" s="63" customFormat="1" ht="15" customHeight="1">
      <c r="A9" s="73" t="s">
        <v>157</v>
      </c>
      <c r="B9" s="71" t="s">
        <v>104</v>
      </c>
      <c r="C9" s="60"/>
      <c r="D9" s="60"/>
      <c r="E9" s="60"/>
      <c r="F9" s="60"/>
      <c r="G9" s="60"/>
      <c r="H9" s="60"/>
      <c r="I9" s="60"/>
    </row>
    <row r="10" spans="1:9" s="63" customFormat="1" ht="15" customHeight="1">
      <c r="A10" s="73" t="s">
        <v>158</v>
      </c>
      <c r="B10" s="71" t="s">
        <v>105</v>
      </c>
      <c r="C10" s="60"/>
      <c r="D10" s="60"/>
      <c r="E10" s="60"/>
      <c r="F10" s="60"/>
      <c r="G10" s="60"/>
      <c r="H10" s="60"/>
      <c r="I10" s="60"/>
    </row>
    <row r="11" spans="1:9" s="63" customFormat="1" ht="15" customHeight="1">
      <c r="A11" s="73" t="s">
        <v>159</v>
      </c>
      <c r="B11" s="71" t="s">
        <v>106</v>
      </c>
      <c r="C11" s="60"/>
      <c r="D11" s="60"/>
      <c r="E11" s="60"/>
      <c r="F11" s="60"/>
      <c r="G11" s="60"/>
      <c r="H11" s="60"/>
      <c r="I11" s="60"/>
    </row>
    <row r="12" spans="1:9" s="63" customFormat="1" ht="15" customHeight="1">
      <c r="A12" s="68" t="s">
        <v>92</v>
      </c>
      <c r="B12" s="70" t="s">
        <v>176</v>
      </c>
      <c r="C12" s="60"/>
      <c r="D12" s="60"/>
      <c r="E12" s="60"/>
      <c r="F12" s="60"/>
      <c r="G12" s="60"/>
      <c r="H12" s="60"/>
      <c r="I12" s="60"/>
    </row>
    <row r="13" spans="1:9" s="63" customFormat="1" ht="15" customHeight="1">
      <c r="A13" s="73" t="s">
        <v>160</v>
      </c>
      <c r="B13" s="71" t="s">
        <v>107</v>
      </c>
      <c r="C13" s="60"/>
      <c r="D13" s="60"/>
      <c r="E13" s="60"/>
      <c r="F13" s="60"/>
      <c r="G13" s="60"/>
      <c r="H13" s="60"/>
      <c r="I13" s="60"/>
    </row>
    <row r="14" spans="1:9" s="63" customFormat="1" ht="15" customHeight="1">
      <c r="A14" s="73" t="s">
        <v>161</v>
      </c>
      <c r="B14" s="71" t="s">
        <v>108</v>
      </c>
      <c r="C14" s="60"/>
      <c r="D14" s="60"/>
      <c r="E14" s="60"/>
      <c r="F14" s="60"/>
      <c r="G14" s="60"/>
      <c r="H14" s="60"/>
      <c r="I14" s="60"/>
    </row>
    <row r="15" spans="1:9" s="63" customFormat="1" ht="15" customHeight="1">
      <c r="A15" s="73"/>
      <c r="B15" s="72" t="s">
        <v>109</v>
      </c>
      <c r="C15" s="60"/>
      <c r="D15" s="60"/>
      <c r="E15" s="60"/>
      <c r="F15" s="60"/>
      <c r="G15" s="60"/>
      <c r="H15" s="60"/>
      <c r="I15" s="60"/>
    </row>
    <row r="16" spans="1:9" s="63" customFormat="1" ht="15" customHeight="1">
      <c r="A16" s="73" t="s">
        <v>162</v>
      </c>
      <c r="B16" s="71" t="s">
        <v>81</v>
      </c>
      <c r="C16" s="60"/>
      <c r="D16" s="60"/>
      <c r="E16" s="60"/>
      <c r="F16" s="60"/>
      <c r="G16" s="60"/>
      <c r="H16" s="60"/>
      <c r="I16" s="60"/>
    </row>
    <row r="17" spans="1:9" s="63" customFormat="1" ht="15" customHeight="1">
      <c r="A17" s="68" t="s">
        <v>93</v>
      </c>
      <c r="B17" s="70" t="s">
        <v>110</v>
      </c>
      <c r="C17" s="70"/>
      <c r="D17" s="70"/>
      <c r="E17" s="70"/>
      <c r="F17" s="70"/>
      <c r="G17" s="70"/>
      <c r="H17" s="70"/>
      <c r="I17" s="70"/>
    </row>
    <row r="18" spans="1:9" s="63" customFormat="1" ht="15" customHeight="1">
      <c r="A18" s="73" t="s">
        <v>177</v>
      </c>
      <c r="B18" s="94" t="s">
        <v>179</v>
      </c>
      <c r="C18" s="94"/>
      <c r="D18" s="94"/>
      <c r="E18" s="94"/>
      <c r="F18" s="94"/>
      <c r="G18" s="94"/>
      <c r="H18" s="94"/>
      <c r="I18" s="94"/>
    </row>
    <row r="19" spans="1:9" s="63" customFormat="1" ht="15" customHeight="1">
      <c r="A19" s="73" t="s">
        <v>178</v>
      </c>
      <c r="B19" s="94" t="s">
        <v>180</v>
      </c>
      <c r="C19" s="94"/>
      <c r="D19" s="94"/>
      <c r="E19" s="94"/>
      <c r="F19" s="94"/>
      <c r="G19" s="94"/>
      <c r="H19" s="94"/>
      <c r="I19" s="94"/>
    </row>
    <row r="20" spans="1:9" s="64" customFormat="1" ht="22.5" customHeight="1">
      <c r="A20" s="62">
        <v>2</v>
      </c>
      <c r="B20" s="79" t="s">
        <v>173</v>
      </c>
      <c r="C20" s="78"/>
      <c r="D20" s="78"/>
      <c r="E20" s="78"/>
      <c r="F20" s="78"/>
      <c r="G20" s="78"/>
      <c r="H20" s="78"/>
      <c r="I20" s="78"/>
    </row>
    <row r="21" spans="1:9" s="64" customFormat="1" ht="15" customHeight="1">
      <c r="A21" s="62" t="s">
        <v>95</v>
      </c>
      <c r="B21" s="79" t="s">
        <v>172</v>
      </c>
      <c r="C21" s="78"/>
      <c r="D21" s="78"/>
      <c r="E21" s="78"/>
      <c r="F21" s="78"/>
      <c r="G21" s="78"/>
      <c r="H21" s="78"/>
      <c r="I21" s="78"/>
    </row>
    <row r="22" spans="1:9" s="63" customFormat="1" ht="15" customHeight="1">
      <c r="A22" s="73" t="s">
        <v>154</v>
      </c>
      <c r="B22" s="71" t="s">
        <v>165</v>
      </c>
      <c r="C22" s="60"/>
      <c r="D22" s="60"/>
      <c r="E22" s="60"/>
      <c r="F22" s="60"/>
      <c r="G22" s="60"/>
      <c r="H22" s="60"/>
      <c r="I22" s="60"/>
    </row>
    <row r="23" spans="1:9" s="63" customFormat="1" ht="15" customHeight="1">
      <c r="A23" s="73" t="s">
        <v>155</v>
      </c>
      <c r="B23" s="71" t="s">
        <v>167</v>
      </c>
      <c r="C23" s="60"/>
      <c r="D23" s="60"/>
      <c r="E23" s="60"/>
      <c r="F23" s="60"/>
      <c r="G23" s="60"/>
      <c r="H23" s="60"/>
      <c r="I23" s="60"/>
    </row>
    <row r="24" spans="1:9" s="63" customFormat="1" ht="15" customHeight="1">
      <c r="A24" s="73" t="s">
        <v>156</v>
      </c>
      <c r="B24" s="71" t="s">
        <v>166</v>
      </c>
      <c r="C24" s="60"/>
      <c r="D24" s="60"/>
      <c r="E24" s="60"/>
      <c r="F24" s="60"/>
      <c r="G24" s="60"/>
      <c r="H24" s="60"/>
      <c r="I24" s="60"/>
    </row>
    <row r="25" spans="1:9" s="63" customFormat="1" ht="15" customHeight="1">
      <c r="A25" s="68" t="s">
        <v>96</v>
      </c>
      <c r="B25" s="70" t="s">
        <v>164</v>
      </c>
      <c r="C25" s="60"/>
      <c r="D25" s="60"/>
      <c r="E25" s="60"/>
      <c r="F25" s="60"/>
      <c r="G25" s="60"/>
      <c r="H25" s="60"/>
      <c r="I25" s="60"/>
    </row>
    <row r="26" spans="1:9" s="93" customFormat="1" ht="14.25" customHeight="1">
      <c r="A26" s="68" t="s">
        <v>153</v>
      </c>
      <c r="B26" s="70" t="s">
        <v>163</v>
      </c>
      <c r="C26" s="92"/>
      <c r="D26" s="92"/>
      <c r="E26" s="92"/>
      <c r="F26" s="92"/>
      <c r="G26" s="92"/>
      <c r="H26" s="92"/>
      <c r="I26" s="92"/>
    </row>
    <row r="27" spans="1:9" s="64" customFormat="1" ht="22.5" customHeight="1">
      <c r="A27" s="62" t="s">
        <v>14</v>
      </c>
      <c r="B27" s="79" t="s">
        <v>111</v>
      </c>
      <c r="C27" s="78"/>
      <c r="D27" s="78"/>
      <c r="E27" s="78"/>
      <c r="F27" s="78"/>
      <c r="G27" s="78"/>
      <c r="H27" s="78"/>
      <c r="I27" s="78"/>
    </row>
    <row r="28" spans="1:9" s="87" customFormat="1" ht="22.5" customHeight="1">
      <c r="A28" s="62" t="s">
        <v>1</v>
      </c>
      <c r="B28" s="79" t="s">
        <v>133</v>
      </c>
      <c r="C28" s="86"/>
      <c r="D28" s="86"/>
      <c r="E28" s="86"/>
      <c r="F28" s="86"/>
      <c r="G28" s="86"/>
      <c r="H28" s="86"/>
      <c r="I28" s="86"/>
    </row>
    <row r="29" spans="1:9" s="87" customFormat="1" ht="22.5" customHeight="1">
      <c r="A29" s="62" t="s">
        <v>18</v>
      </c>
      <c r="B29" s="79" t="s">
        <v>134</v>
      </c>
      <c r="C29" s="86"/>
      <c r="D29" s="86"/>
      <c r="E29" s="86"/>
      <c r="F29" s="86"/>
      <c r="G29" s="86"/>
      <c r="H29" s="86"/>
      <c r="I29" s="86"/>
    </row>
    <row r="30" spans="1:9" s="64" customFormat="1" ht="22.5" customHeight="1">
      <c r="A30" s="62" t="s">
        <v>19</v>
      </c>
      <c r="B30" s="79" t="s">
        <v>112</v>
      </c>
      <c r="C30" s="78"/>
      <c r="D30" s="78"/>
      <c r="E30" s="78"/>
      <c r="F30" s="78"/>
      <c r="G30" s="78"/>
      <c r="H30" s="78"/>
      <c r="I30" s="78"/>
    </row>
    <row r="31" spans="1:9" s="63" customFormat="1" ht="15" customHeight="1">
      <c r="A31" s="68" t="s">
        <v>168</v>
      </c>
      <c r="B31" s="69" t="s">
        <v>174</v>
      </c>
      <c r="C31" s="60"/>
      <c r="D31" s="60"/>
      <c r="E31" s="60"/>
      <c r="F31" s="60"/>
      <c r="G31" s="60"/>
      <c r="H31" s="60"/>
      <c r="I31" s="60"/>
    </row>
    <row r="32" spans="1:9" s="63" customFormat="1" ht="28.5" customHeight="1">
      <c r="A32" s="68" t="s">
        <v>169</v>
      </c>
      <c r="B32" s="69" t="s">
        <v>191</v>
      </c>
      <c r="C32" s="60"/>
      <c r="D32" s="60"/>
      <c r="E32" s="60"/>
      <c r="F32" s="60"/>
      <c r="G32" s="60"/>
      <c r="H32" s="60"/>
      <c r="I32" s="60"/>
    </row>
    <row r="33" spans="1:9" s="63" customFormat="1" ht="15" customHeight="1">
      <c r="A33" s="68" t="s">
        <v>170</v>
      </c>
      <c r="B33" s="69" t="s">
        <v>181</v>
      </c>
      <c r="C33" s="60"/>
      <c r="D33" s="60"/>
      <c r="E33" s="60"/>
      <c r="F33" s="60"/>
      <c r="G33" s="60"/>
      <c r="H33" s="60"/>
      <c r="I33" s="60"/>
    </row>
    <row r="34" spans="1:9" s="63" customFormat="1" ht="25.5" customHeight="1">
      <c r="A34" s="68" t="s">
        <v>171</v>
      </c>
      <c r="B34" s="69" t="s">
        <v>182</v>
      </c>
      <c r="C34" s="60"/>
      <c r="D34" s="60"/>
      <c r="E34" s="60"/>
      <c r="F34" s="60"/>
      <c r="G34" s="60"/>
      <c r="H34" s="60"/>
      <c r="I34" s="60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5"/>
  <sheetViews>
    <sheetView workbookViewId="0" topLeftCell="A64">
      <selection activeCell="H43" sqref="H43"/>
    </sheetView>
  </sheetViews>
  <sheetFormatPr defaultColWidth="9.00390625" defaultRowHeight="12.75"/>
  <cols>
    <col min="1" max="1" width="6.625" style="158" customWidth="1"/>
    <col min="2" max="2" width="8.875" style="158" bestFit="1" customWidth="1"/>
    <col min="3" max="3" width="32.375" style="196" customWidth="1"/>
    <col min="4" max="4" width="13.625" style="160" customWidth="1"/>
    <col min="5" max="5" width="13.125" style="160" customWidth="1"/>
    <col min="6" max="6" width="12.875" style="160" customWidth="1"/>
    <col min="7" max="7" width="11.875" style="160" customWidth="1"/>
    <col min="8" max="9" width="10.75390625" style="160" customWidth="1"/>
    <col min="10" max="10" width="11.75390625" style="160" customWidth="1"/>
  </cols>
  <sheetData>
    <row r="2" spans="1:10" ht="18">
      <c r="A2" s="311" t="s">
        <v>301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6" ht="18">
      <c r="A3" s="154"/>
      <c r="B3" s="154"/>
      <c r="C3" s="191"/>
      <c r="D3" s="159"/>
      <c r="E3" s="159"/>
      <c r="F3" s="159"/>
    </row>
    <row r="4" spans="1:10" ht="13.5" thickBot="1">
      <c r="A4" s="155"/>
      <c r="B4" s="155"/>
      <c r="C4" s="192"/>
      <c r="D4" s="161"/>
      <c r="E4" s="161"/>
      <c r="G4" s="162"/>
      <c r="H4" s="162"/>
      <c r="I4" s="162"/>
      <c r="J4" s="163" t="s">
        <v>36</v>
      </c>
    </row>
    <row r="5" spans="1:10" s="63" customFormat="1" ht="18.75" customHeight="1">
      <c r="A5" s="315" t="s">
        <v>2</v>
      </c>
      <c r="B5" s="318" t="s">
        <v>3</v>
      </c>
      <c r="C5" s="318" t="s">
        <v>17</v>
      </c>
      <c r="D5" s="312" t="s">
        <v>302</v>
      </c>
      <c r="E5" s="312" t="s">
        <v>76</v>
      </c>
      <c r="F5" s="312"/>
      <c r="G5" s="312"/>
      <c r="H5" s="312"/>
      <c r="I5" s="312"/>
      <c r="J5" s="337"/>
    </row>
    <row r="6" spans="1:10" s="63" customFormat="1" ht="20.25" customHeight="1">
      <c r="A6" s="316"/>
      <c r="B6" s="309"/>
      <c r="C6" s="309"/>
      <c r="D6" s="313"/>
      <c r="E6" s="313" t="s">
        <v>24</v>
      </c>
      <c r="F6" s="313" t="s">
        <v>6</v>
      </c>
      <c r="G6" s="313"/>
      <c r="H6" s="313"/>
      <c r="I6" s="313"/>
      <c r="J6" s="321" t="s">
        <v>27</v>
      </c>
    </row>
    <row r="7" spans="1:10" s="63" customFormat="1" ht="64.5" thickBot="1">
      <c r="A7" s="317"/>
      <c r="B7" s="336"/>
      <c r="C7" s="336"/>
      <c r="D7" s="314"/>
      <c r="E7" s="314"/>
      <c r="F7" s="220" t="s">
        <v>227</v>
      </c>
      <c r="G7" s="220" t="s">
        <v>99</v>
      </c>
      <c r="H7" s="220" t="s">
        <v>139</v>
      </c>
      <c r="I7" s="220" t="s">
        <v>101</v>
      </c>
      <c r="J7" s="310"/>
    </row>
    <row r="8" spans="1:10" s="63" customFormat="1" ht="16.5" customHeight="1" thickBot="1">
      <c r="A8" s="175">
        <v>1</v>
      </c>
      <c r="B8" s="175">
        <v>2</v>
      </c>
      <c r="C8" s="175">
        <v>3</v>
      </c>
      <c r="D8" s="176">
        <v>4</v>
      </c>
      <c r="E8" s="176">
        <v>5</v>
      </c>
      <c r="F8" s="176">
        <v>6</v>
      </c>
      <c r="G8" s="176">
        <v>7</v>
      </c>
      <c r="H8" s="176">
        <v>8</v>
      </c>
      <c r="I8" s="176">
        <v>9</v>
      </c>
      <c r="J8" s="176">
        <v>10</v>
      </c>
    </row>
    <row r="9" spans="1:10" s="165" customFormat="1" ht="19.5" customHeight="1" thickBot="1">
      <c r="A9" s="332" t="s">
        <v>232</v>
      </c>
      <c r="B9" s="333"/>
      <c r="C9" s="334"/>
      <c r="D9" s="177">
        <f>SUM(E9+J9)</f>
        <v>29935232</v>
      </c>
      <c r="E9" s="177">
        <f>SUM(E10+E12+E14+E16+E19+E21+E26+E30+E32+E35+E37+E48+E52+E58+E60+E63+E69+E72)</f>
        <v>26342232</v>
      </c>
      <c r="F9" s="177">
        <f>SUM(F10+F12+F14+F16+F19+F21+F26+F30+F32+F37+F48+F52+F58+F63+F69+F72)</f>
        <v>14376497</v>
      </c>
      <c r="G9" s="177">
        <f>SUM(G10+G12+G14+G16+G19+G21+G26+G30+G32+G37+G48+G52+G58+G63+G69+G72)</f>
        <v>2702951</v>
      </c>
      <c r="H9" s="177">
        <f>SUM(H10+H12+H14+H16+H19+H21+H26+H30+H32+H37+H48+H52+H58+H63+H69+H72)</f>
        <v>600000</v>
      </c>
      <c r="I9" s="177">
        <f>SUM(I10+I12+I14+I16+I19+I21+I26+I30+I32+I37+I48+I52+I58+I63+I69+I72)</f>
        <v>50000</v>
      </c>
      <c r="J9" s="177">
        <f>SUM(J10+J12+J14+J16+J19+J21+J26+J30+J32+J37+J48+J52+J58+J63+J69+J72)</f>
        <v>3593000</v>
      </c>
    </row>
    <row r="10" spans="1:10" s="93" customFormat="1" ht="19.5" customHeight="1" thickBot="1">
      <c r="A10" s="171" t="s">
        <v>228</v>
      </c>
      <c r="B10" s="172"/>
      <c r="C10" s="193" t="s">
        <v>237</v>
      </c>
      <c r="D10" s="173">
        <f>SUM(D11)</f>
        <v>2000</v>
      </c>
      <c r="E10" s="173">
        <f aca="true" t="shared" si="0" ref="E10:J10">SUM(E11)</f>
        <v>2000</v>
      </c>
      <c r="F10" s="173">
        <f t="shared" si="0"/>
        <v>0</v>
      </c>
      <c r="G10" s="173">
        <f t="shared" si="0"/>
        <v>0</v>
      </c>
      <c r="H10" s="173">
        <f t="shared" si="0"/>
        <v>0</v>
      </c>
      <c r="I10" s="173">
        <f t="shared" si="0"/>
        <v>0</v>
      </c>
      <c r="J10" s="174">
        <f t="shared" si="0"/>
        <v>0</v>
      </c>
    </row>
    <row r="11" spans="1:10" s="63" customFormat="1" ht="19.5" customHeight="1" thickBot="1">
      <c r="A11" s="178"/>
      <c r="B11" s="179" t="s">
        <v>229</v>
      </c>
      <c r="C11" s="180" t="s">
        <v>230</v>
      </c>
      <c r="D11" s="181">
        <f aca="true" t="shared" si="1" ref="D11:D78">SUM(E11+J11)</f>
        <v>2000</v>
      </c>
      <c r="E11" s="182">
        <v>2000</v>
      </c>
      <c r="F11" s="182"/>
      <c r="G11" s="182"/>
      <c r="H11" s="182"/>
      <c r="I11" s="182"/>
      <c r="J11" s="182"/>
    </row>
    <row r="12" spans="1:10" s="165" customFormat="1" ht="19.5" customHeight="1" thickBot="1">
      <c r="A12" s="183">
        <v>600</v>
      </c>
      <c r="B12" s="172"/>
      <c r="C12" s="193" t="s">
        <v>236</v>
      </c>
      <c r="D12" s="173">
        <f>SUM(D13)</f>
        <v>1307500</v>
      </c>
      <c r="E12" s="173">
        <f aca="true" t="shared" si="2" ref="E12:J12">SUM(E13)</f>
        <v>450000</v>
      </c>
      <c r="F12" s="173">
        <f t="shared" si="2"/>
        <v>15000</v>
      </c>
      <c r="G12" s="173">
        <f t="shared" si="2"/>
        <v>0</v>
      </c>
      <c r="H12" s="173">
        <f t="shared" si="2"/>
        <v>0</v>
      </c>
      <c r="I12" s="173">
        <f t="shared" si="2"/>
        <v>0</v>
      </c>
      <c r="J12" s="174">
        <f t="shared" si="2"/>
        <v>857500</v>
      </c>
    </row>
    <row r="13" spans="1:10" s="63" customFormat="1" ht="19.5" customHeight="1" thickBot="1">
      <c r="A13" s="178"/>
      <c r="B13" s="178">
        <v>60016</v>
      </c>
      <c r="C13" s="180" t="s">
        <v>231</v>
      </c>
      <c r="D13" s="181">
        <f t="shared" si="1"/>
        <v>1307500</v>
      </c>
      <c r="E13" s="182">
        <v>450000</v>
      </c>
      <c r="F13" s="182">
        <v>15000</v>
      </c>
      <c r="G13" s="182"/>
      <c r="H13" s="182"/>
      <c r="I13" s="182"/>
      <c r="J13" s="182">
        <v>857500</v>
      </c>
    </row>
    <row r="14" spans="1:10" s="93" customFormat="1" ht="19.5" customHeight="1" thickBot="1">
      <c r="A14" s="183">
        <v>630</v>
      </c>
      <c r="B14" s="172"/>
      <c r="C14" s="193" t="s">
        <v>234</v>
      </c>
      <c r="D14" s="173">
        <f aca="true" t="shared" si="3" ref="D14:J14">SUM(D15)</f>
        <v>10000</v>
      </c>
      <c r="E14" s="173">
        <f t="shared" si="3"/>
        <v>10000</v>
      </c>
      <c r="F14" s="173">
        <f t="shared" si="3"/>
        <v>0</v>
      </c>
      <c r="G14" s="173">
        <f t="shared" si="3"/>
        <v>0</v>
      </c>
      <c r="H14" s="173">
        <f t="shared" si="3"/>
        <v>0</v>
      </c>
      <c r="I14" s="173">
        <f t="shared" si="3"/>
        <v>0</v>
      </c>
      <c r="J14" s="174">
        <f t="shared" si="3"/>
        <v>0</v>
      </c>
    </row>
    <row r="15" spans="1:10" s="63" customFormat="1" ht="19.5" customHeight="1" thickBot="1">
      <c r="A15" s="178"/>
      <c r="B15" s="178">
        <v>63095</v>
      </c>
      <c r="C15" s="194" t="s">
        <v>235</v>
      </c>
      <c r="D15" s="181">
        <f t="shared" si="1"/>
        <v>10000</v>
      </c>
      <c r="E15" s="182">
        <v>10000</v>
      </c>
      <c r="F15" s="182"/>
      <c r="G15" s="182"/>
      <c r="H15" s="182"/>
      <c r="I15" s="182"/>
      <c r="J15" s="182"/>
    </row>
    <row r="16" spans="1:10" s="165" customFormat="1" ht="19.5" customHeight="1" thickBot="1">
      <c r="A16" s="183">
        <v>700</v>
      </c>
      <c r="B16" s="172"/>
      <c r="C16" s="195" t="s">
        <v>233</v>
      </c>
      <c r="D16" s="173">
        <f aca="true" t="shared" si="4" ref="D16:J16">SUM(D17:D18)</f>
        <v>1180000</v>
      </c>
      <c r="E16" s="173">
        <f t="shared" si="4"/>
        <v>910000</v>
      </c>
      <c r="F16" s="173">
        <f t="shared" si="4"/>
        <v>15000</v>
      </c>
      <c r="G16" s="173">
        <f t="shared" si="4"/>
        <v>0</v>
      </c>
      <c r="H16" s="173">
        <f t="shared" si="4"/>
        <v>0</v>
      </c>
      <c r="I16" s="173">
        <f t="shared" si="4"/>
        <v>0</v>
      </c>
      <c r="J16" s="174">
        <f t="shared" si="4"/>
        <v>270000</v>
      </c>
    </row>
    <row r="17" spans="1:10" s="63" customFormat="1" ht="27" customHeight="1">
      <c r="A17" s="168"/>
      <c r="B17" s="168">
        <v>70005</v>
      </c>
      <c r="C17" s="188" t="s">
        <v>291</v>
      </c>
      <c r="D17" s="169">
        <f t="shared" si="1"/>
        <v>200000</v>
      </c>
      <c r="E17" s="189">
        <v>10000</v>
      </c>
      <c r="F17" s="170"/>
      <c r="G17" s="170"/>
      <c r="H17" s="170"/>
      <c r="I17" s="170"/>
      <c r="J17" s="189">
        <v>190000</v>
      </c>
    </row>
    <row r="18" spans="1:10" s="63" customFormat="1" ht="19.5" customHeight="1" thickBot="1">
      <c r="A18" s="184"/>
      <c r="B18" s="184">
        <v>70095</v>
      </c>
      <c r="C18" s="194" t="s">
        <v>235</v>
      </c>
      <c r="D18" s="185">
        <f t="shared" si="1"/>
        <v>980000</v>
      </c>
      <c r="E18" s="186">
        <v>900000</v>
      </c>
      <c r="F18" s="186">
        <v>15000</v>
      </c>
      <c r="G18" s="186"/>
      <c r="H18" s="186"/>
      <c r="I18" s="186"/>
      <c r="J18" s="186">
        <v>80000</v>
      </c>
    </row>
    <row r="19" spans="1:10" s="63" customFormat="1" ht="19.5" customHeight="1" thickBot="1">
      <c r="A19" s="183">
        <v>710</v>
      </c>
      <c r="B19" s="172"/>
      <c r="C19" s="193" t="s">
        <v>238</v>
      </c>
      <c r="D19" s="173">
        <f t="shared" si="1"/>
        <v>200000</v>
      </c>
      <c r="E19" s="187">
        <f aca="true" t="shared" si="5" ref="E19:J19">SUM(E20)</f>
        <v>200000</v>
      </c>
      <c r="F19" s="187">
        <f t="shared" si="5"/>
        <v>5000</v>
      </c>
      <c r="G19" s="187">
        <f t="shared" si="5"/>
        <v>0</v>
      </c>
      <c r="H19" s="187">
        <f t="shared" si="5"/>
        <v>0</v>
      </c>
      <c r="I19" s="187">
        <f t="shared" si="5"/>
        <v>0</v>
      </c>
      <c r="J19" s="187">
        <f t="shared" si="5"/>
        <v>0</v>
      </c>
    </row>
    <row r="20" spans="1:10" s="63" customFormat="1" ht="27.75" customHeight="1" thickBot="1">
      <c r="A20" s="178"/>
      <c r="B20" s="178">
        <v>71014</v>
      </c>
      <c r="C20" s="194" t="s">
        <v>292</v>
      </c>
      <c r="D20" s="181">
        <f t="shared" si="1"/>
        <v>200000</v>
      </c>
      <c r="E20" s="182">
        <v>200000</v>
      </c>
      <c r="F20" s="182">
        <v>5000</v>
      </c>
      <c r="G20" s="182"/>
      <c r="H20" s="182"/>
      <c r="I20" s="182"/>
      <c r="J20" s="182"/>
    </row>
    <row r="21" spans="1:10" s="165" customFormat="1" ht="19.5" customHeight="1" thickBot="1">
      <c r="A21" s="183">
        <v>750</v>
      </c>
      <c r="B21" s="172"/>
      <c r="C21" s="193" t="s">
        <v>245</v>
      </c>
      <c r="D21" s="173">
        <f t="shared" si="1"/>
        <v>3997000</v>
      </c>
      <c r="E21" s="173">
        <f aca="true" t="shared" si="6" ref="E21:J21">SUM(E22:E25)</f>
        <v>3927000</v>
      </c>
      <c r="F21" s="173">
        <f t="shared" si="6"/>
        <v>3008897</v>
      </c>
      <c r="G21" s="173">
        <f t="shared" si="6"/>
        <v>8000</v>
      </c>
      <c r="H21" s="173">
        <f t="shared" si="6"/>
        <v>0</v>
      </c>
      <c r="I21" s="173">
        <f t="shared" si="6"/>
        <v>0</v>
      </c>
      <c r="J21" s="174">
        <f t="shared" si="6"/>
        <v>70000</v>
      </c>
    </row>
    <row r="22" spans="1:10" s="63" customFormat="1" ht="19.5" customHeight="1">
      <c r="A22" s="168"/>
      <c r="B22" s="168">
        <v>75022</v>
      </c>
      <c r="C22" s="188" t="s">
        <v>242</v>
      </c>
      <c r="D22" s="169">
        <f t="shared" si="1"/>
        <v>210000</v>
      </c>
      <c r="E22" s="170">
        <v>210000</v>
      </c>
      <c r="F22" s="170"/>
      <c r="G22" s="170"/>
      <c r="H22" s="170"/>
      <c r="I22" s="170"/>
      <c r="J22" s="170"/>
    </row>
    <row r="23" spans="1:10" s="64" customFormat="1" ht="19.5" customHeight="1">
      <c r="A23" s="156"/>
      <c r="B23" s="156">
        <v>75023</v>
      </c>
      <c r="C23" s="197" t="s">
        <v>243</v>
      </c>
      <c r="D23" s="166">
        <f t="shared" si="1"/>
        <v>3670000</v>
      </c>
      <c r="E23" s="164">
        <v>3600000</v>
      </c>
      <c r="F23" s="164">
        <v>3006897</v>
      </c>
      <c r="G23" s="164"/>
      <c r="H23" s="164"/>
      <c r="I23" s="164"/>
      <c r="J23" s="164">
        <v>70000</v>
      </c>
    </row>
    <row r="24" spans="1:10" ht="25.5" customHeight="1">
      <c r="A24" s="156"/>
      <c r="B24" s="156">
        <v>75075</v>
      </c>
      <c r="C24" s="197" t="s">
        <v>244</v>
      </c>
      <c r="D24" s="166">
        <f t="shared" si="1"/>
        <v>90000</v>
      </c>
      <c r="E24" s="164">
        <v>90000</v>
      </c>
      <c r="F24" s="164">
        <v>2000</v>
      </c>
      <c r="G24" s="164">
        <v>8000</v>
      </c>
      <c r="H24" s="164"/>
      <c r="I24" s="164"/>
      <c r="J24" s="164"/>
    </row>
    <row r="25" spans="1:10" ht="19.5" customHeight="1" thickBot="1">
      <c r="A25" s="184"/>
      <c r="B25" s="184">
        <v>75095</v>
      </c>
      <c r="C25" s="203" t="s">
        <v>235</v>
      </c>
      <c r="D25" s="185">
        <f t="shared" si="1"/>
        <v>27000</v>
      </c>
      <c r="E25" s="186">
        <v>27000</v>
      </c>
      <c r="F25" s="186"/>
      <c r="G25" s="186"/>
      <c r="H25" s="186"/>
      <c r="I25" s="186"/>
      <c r="J25" s="186"/>
    </row>
    <row r="26" spans="1:10" s="81" customFormat="1" ht="29.25" customHeight="1" thickBot="1">
      <c r="A26" s="183">
        <v>754</v>
      </c>
      <c r="B26" s="172"/>
      <c r="C26" s="193" t="s">
        <v>293</v>
      </c>
      <c r="D26" s="173">
        <f t="shared" si="1"/>
        <v>222500</v>
      </c>
      <c r="E26" s="187">
        <f aca="true" t="shared" si="7" ref="E26:J26">SUM(E27:E29)</f>
        <v>90000</v>
      </c>
      <c r="F26" s="187">
        <f t="shared" si="7"/>
        <v>14000</v>
      </c>
      <c r="G26" s="187">
        <f t="shared" si="7"/>
        <v>0</v>
      </c>
      <c r="H26" s="187">
        <f t="shared" si="7"/>
        <v>0</v>
      </c>
      <c r="I26" s="187">
        <f t="shared" si="7"/>
        <v>0</v>
      </c>
      <c r="J26" s="204">
        <f t="shared" si="7"/>
        <v>132500</v>
      </c>
    </row>
    <row r="27" spans="1:10" ht="19.5" customHeight="1">
      <c r="A27" s="168"/>
      <c r="B27" s="168">
        <v>75403</v>
      </c>
      <c r="C27" s="188" t="s">
        <v>246</v>
      </c>
      <c r="D27" s="169">
        <f t="shared" si="1"/>
        <v>45000</v>
      </c>
      <c r="E27" s="170">
        <v>10000</v>
      </c>
      <c r="F27" s="170"/>
      <c r="G27" s="170"/>
      <c r="H27" s="170"/>
      <c r="I27" s="170"/>
      <c r="J27" s="170">
        <v>35000</v>
      </c>
    </row>
    <row r="28" spans="1:10" ht="19.5" customHeight="1">
      <c r="A28" s="156"/>
      <c r="B28" s="156">
        <v>75412</v>
      </c>
      <c r="C28" s="197" t="s">
        <v>247</v>
      </c>
      <c r="D28" s="166">
        <f t="shared" si="1"/>
        <v>147500</v>
      </c>
      <c r="E28" s="164">
        <v>50000</v>
      </c>
      <c r="F28" s="164">
        <v>14000</v>
      </c>
      <c r="G28" s="164"/>
      <c r="H28" s="164"/>
      <c r="I28" s="164"/>
      <c r="J28" s="164">
        <v>97500</v>
      </c>
    </row>
    <row r="29" spans="1:10" ht="19.5" customHeight="1" thickBot="1">
      <c r="A29" s="184"/>
      <c r="B29" s="184">
        <v>75421</v>
      </c>
      <c r="C29" s="205" t="s">
        <v>248</v>
      </c>
      <c r="D29" s="185">
        <f t="shared" si="1"/>
        <v>30000</v>
      </c>
      <c r="E29" s="186">
        <v>30000</v>
      </c>
      <c r="F29" s="186"/>
      <c r="G29" s="186"/>
      <c r="H29" s="186"/>
      <c r="I29" s="186"/>
      <c r="J29" s="186"/>
    </row>
    <row r="30" spans="1:10" s="81" customFormat="1" ht="54" customHeight="1" thickBot="1">
      <c r="A30" s="183">
        <v>756</v>
      </c>
      <c r="B30" s="172"/>
      <c r="C30" s="193" t="s">
        <v>288</v>
      </c>
      <c r="D30" s="173">
        <f t="shared" si="1"/>
        <v>200000</v>
      </c>
      <c r="E30" s="187">
        <f aca="true" t="shared" si="8" ref="E30:J30">SUM(E31)</f>
        <v>200000</v>
      </c>
      <c r="F30" s="187">
        <f t="shared" si="8"/>
        <v>0</v>
      </c>
      <c r="G30" s="187">
        <f t="shared" si="8"/>
        <v>0</v>
      </c>
      <c r="H30" s="187">
        <f t="shared" si="8"/>
        <v>0</v>
      </c>
      <c r="I30" s="187">
        <f t="shared" si="8"/>
        <v>0</v>
      </c>
      <c r="J30" s="204">
        <f t="shared" si="8"/>
        <v>0</v>
      </c>
    </row>
    <row r="31" spans="1:10" ht="39.75" customHeight="1" thickBot="1">
      <c r="A31" s="178"/>
      <c r="B31" s="178">
        <v>75647</v>
      </c>
      <c r="C31" s="194" t="s">
        <v>294</v>
      </c>
      <c r="D31" s="181">
        <f t="shared" si="1"/>
        <v>200000</v>
      </c>
      <c r="E31" s="182">
        <v>200000</v>
      </c>
      <c r="F31" s="182"/>
      <c r="G31" s="182"/>
      <c r="H31" s="182"/>
      <c r="I31" s="182"/>
      <c r="J31" s="182"/>
    </row>
    <row r="32" spans="1:10" s="81" customFormat="1" ht="19.5" customHeight="1" thickBot="1">
      <c r="A32" s="183">
        <v>757</v>
      </c>
      <c r="B32" s="172"/>
      <c r="C32" s="193" t="s">
        <v>249</v>
      </c>
      <c r="D32" s="173">
        <f t="shared" si="1"/>
        <v>650000</v>
      </c>
      <c r="E32" s="187">
        <f aca="true" t="shared" si="9" ref="E32:J32">SUM(E33:E34)</f>
        <v>650000</v>
      </c>
      <c r="F32" s="187">
        <f t="shared" si="9"/>
        <v>0</v>
      </c>
      <c r="G32" s="187">
        <f t="shared" si="9"/>
        <v>0</v>
      </c>
      <c r="H32" s="187">
        <f t="shared" si="9"/>
        <v>600000</v>
      </c>
      <c r="I32" s="187">
        <f t="shared" si="9"/>
        <v>50000</v>
      </c>
      <c r="J32" s="204">
        <f t="shared" si="9"/>
        <v>0</v>
      </c>
    </row>
    <row r="33" spans="1:10" ht="38.25" customHeight="1">
      <c r="A33" s="168"/>
      <c r="B33" s="168">
        <v>75702</v>
      </c>
      <c r="C33" s="206" t="s">
        <v>289</v>
      </c>
      <c r="D33" s="169">
        <f t="shared" si="1"/>
        <v>600000</v>
      </c>
      <c r="E33" s="170">
        <v>600000</v>
      </c>
      <c r="F33" s="170"/>
      <c r="G33" s="170"/>
      <c r="H33" s="170">
        <v>600000</v>
      </c>
      <c r="I33" s="170"/>
      <c r="J33" s="170"/>
    </row>
    <row r="34" spans="1:10" ht="27.75" customHeight="1" thickBot="1">
      <c r="A34" s="184"/>
      <c r="B34" s="184">
        <v>75704</v>
      </c>
      <c r="C34" s="207" t="s">
        <v>295</v>
      </c>
      <c r="D34" s="185">
        <f t="shared" si="1"/>
        <v>50000</v>
      </c>
      <c r="E34" s="186">
        <v>50000</v>
      </c>
      <c r="F34" s="186"/>
      <c r="G34" s="186"/>
      <c r="H34" s="186"/>
      <c r="I34" s="186">
        <v>50000</v>
      </c>
      <c r="J34" s="186"/>
    </row>
    <row r="35" spans="1:10" s="81" customFormat="1" ht="19.5" customHeight="1" thickBot="1">
      <c r="A35" s="183">
        <v>758</v>
      </c>
      <c r="B35" s="172"/>
      <c r="C35" s="193" t="s">
        <v>250</v>
      </c>
      <c r="D35" s="173">
        <f t="shared" si="1"/>
        <v>170000</v>
      </c>
      <c r="E35" s="187">
        <f aca="true" t="shared" si="10" ref="E35:J35">SUM(E36)</f>
        <v>170000</v>
      </c>
      <c r="F35" s="187">
        <f t="shared" si="10"/>
        <v>0</v>
      </c>
      <c r="G35" s="187">
        <f t="shared" si="10"/>
        <v>0</v>
      </c>
      <c r="H35" s="187">
        <f t="shared" si="10"/>
        <v>0</v>
      </c>
      <c r="I35" s="187">
        <f t="shared" si="10"/>
        <v>0</v>
      </c>
      <c r="J35" s="204">
        <f t="shared" si="10"/>
        <v>0</v>
      </c>
    </row>
    <row r="36" spans="1:10" ht="19.5" customHeight="1" thickBot="1">
      <c r="A36" s="178"/>
      <c r="B36" s="178">
        <v>75818</v>
      </c>
      <c r="C36" s="198" t="s">
        <v>251</v>
      </c>
      <c r="D36" s="181">
        <f t="shared" si="1"/>
        <v>170000</v>
      </c>
      <c r="E36" s="182">
        <v>170000</v>
      </c>
      <c r="F36" s="182"/>
      <c r="G36" s="182"/>
      <c r="H36" s="182"/>
      <c r="I36" s="182"/>
      <c r="J36" s="182"/>
    </row>
    <row r="37" spans="1:10" s="81" customFormat="1" ht="19.5" customHeight="1" thickBot="1">
      <c r="A37" s="183">
        <v>801</v>
      </c>
      <c r="B37" s="172"/>
      <c r="C37" s="193" t="s">
        <v>252</v>
      </c>
      <c r="D37" s="173">
        <f t="shared" si="1"/>
        <v>14305677</v>
      </c>
      <c r="E37" s="187">
        <f aca="true" t="shared" si="11" ref="E37:J37">SUM(E38:E47)</f>
        <v>14142677</v>
      </c>
      <c r="F37" s="187">
        <f t="shared" si="11"/>
        <v>10717640</v>
      </c>
      <c r="G37" s="187">
        <f t="shared" si="11"/>
        <v>1707951</v>
      </c>
      <c r="H37" s="187">
        <f t="shared" si="11"/>
        <v>0</v>
      </c>
      <c r="I37" s="187">
        <f t="shared" si="11"/>
        <v>0</v>
      </c>
      <c r="J37" s="204">
        <f t="shared" si="11"/>
        <v>163000</v>
      </c>
    </row>
    <row r="38" spans="1:10" ht="19.5" customHeight="1">
      <c r="A38" s="168"/>
      <c r="B38" s="168">
        <v>80101</v>
      </c>
      <c r="C38" s="188" t="s">
        <v>253</v>
      </c>
      <c r="D38" s="169">
        <f t="shared" si="1"/>
        <v>5649056</v>
      </c>
      <c r="E38" s="170">
        <v>5649056</v>
      </c>
      <c r="F38" s="170">
        <v>4858071</v>
      </c>
      <c r="G38" s="170"/>
      <c r="H38" s="170"/>
      <c r="I38" s="170"/>
      <c r="J38" s="170"/>
    </row>
    <row r="39" spans="1:10" ht="19.5" customHeight="1">
      <c r="A39" s="156"/>
      <c r="B39" s="156">
        <v>80102</v>
      </c>
      <c r="C39" s="197" t="s">
        <v>254</v>
      </c>
      <c r="D39" s="166">
        <f t="shared" si="1"/>
        <v>363215</v>
      </c>
      <c r="E39" s="164">
        <v>363215</v>
      </c>
      <c r="F39" s="164">
        <v>301350</v>
      </c>
      <c r="G39" s="164"/>
      <c r="H39" s="164"/>
      <c r="I39" s="164"/>
      <c r="J39" s="164"/>
    </row>
    <row r="40" spans="1:10" ht="26.25" customHeight="1">
      <c r="A40" s="156"/>
      <c r="B40" s="156">
        <v>80103</v>
      </c>
      <c r="C40" s="197" t="s">
        <v>255</v>
      </c>
      <c r="D40" s="166">
        <f t="shared" si="1"/>
        <v>343000</v>
      </c>
      <c r="E40" s="164">
        <v>343000</v>
      </c>
      <c r="F40" s="164">
        <v>302342</v>
      </c>
      <c r="G40" s="164"/>
      <c r="H40" s="164"/>
      <c r="I40" s="164"/>
      <c r="J40" s="164"/>
    </row>
    <row r="41" spans="1:10" ht="19.5" customHeight="1">
      <c r="A41" s="156"/>
      <c r="B41" s="156">
        <v>80104</v>
      </c>
      <c r="C41" s="188" t="s">
        <v>256</v>
      </c>
      <c r="D41" s="166">
        <f t="shared" si="1"/>
        <v>2396951</v>
      </c>
      <c r="E41" s="164">
        <v>2333951</v>
      </c>
      <c r="F41" s="164">
        <v>622240</v>
      </c>
      <c r="G41" s="164">
        <v>1707951</v>
      </c>
      <c r="H41" s="164"/>
      <c r="I41" s="164"/>
      <c r="J41" s="164">
        <v>63000</v>
      </c>
    </row>
    <row r="42" spans="1:10" ht="19.5" customHeight="1">
      <c r="A42" s="156"/>
      <c r="B42" s="156">
        <v>80110</v>
      </c>
      <c r="C42" s="197" t="s">
        <v>257</v>
      </c>
      <c r="D42" s="166">
        <f t="shared" si="1"/>
        <v>3287047</v>
      </c>
      <c r="E42" s="164">
        <v>3287047</v>
      </c>
      <c r="F42" s="164">
        <v>2929506</v>
      </c>
      <c r="G42" s="164"/>
      <c r="H42" s="164"/>
      <c r="I42" s="164"/>
      <c r="J42" s="164"/>
    </row>
    <row r="43" spans="1:10" ht="19.5" customHeight="1">
      <c r="A43" s="156"/>
      <c r="B43" s="156">
        <v>80111</v>
      </c>
      <c r="C43" s="197" t="s">
        <v>258</v>
      </c>
      <c r="D43" s="166">
        <f t="shared" si="1"/>
        <v>56408</v>
      </c>
      <c r="E43" s="164">
        <v>56408</v>
      </c>
      <c r="F43" s="164">
        <v>30718</v>
      </c>
      <c r="G43" s="164"/>
      <c r="H43" s="164"/>
      <c r="I43" s="164"/>
      <c r="J43" s="164"/>
    </row>
    <row r="44" spans="1:10" ht="19.5" customHeight="1">
      <c r="A44" s="156"/>
      <c r="B44" s="156">
        <v>80113</v>
      </c>
      <c r="C44" s="197" t="s">
        <v>259</v>
      </c>
      <c r="D44" s="166">
        <f t="shared" si="1"/>
        <v>15000</v>
      </c>
      <c r="E44" s="164">
        <v>15000</v>
      </c>
      <c r="F44" s="164"/>
      <c r="G44" s="164"/>
      <c r="H44" s="164"/>
      <c r="I44" s="164"/>
      <c r="J44" s="164"/>
    </row>
    <row r="45" spans="1:10" ht="19.5" customHeight="1">
      <c r="A45" s="156"/>
      <c r="B45" s="156">
        <v>80120</v>
      </c>
      <c r="C45" s="197" t="s">
        <v>260</v>
      </c>
      <c r="D45" s="166">
        <f t="shared" si="1"/>
        <v>2045000</v>
      </c>
      <c r="E45" s="164">
        <v>1945000</v>
      </c>
      <c r="F45" s="164">
        <v>1655413</v>
      </c>
      <c r="G45" s="265"/>
      <c r="H45" s="164"/>
      <c r="I45" s="164"/>
      <c r="J45" s="164">
        <v>100000</v>
      </c>
    </row>
    <row r="46" spans="1:10" ht="24" customHeight="1">
      <c r="A46" s="156"/>
      <c r="B46" s="156">
        <v>80146</v>
      </c>
      <c r="C46" s="197" t="s">
        <v>261</v>
      </c>
      <c r="D46" s="166">
        <f t="shared" si="1"/>
        <v>95000</v>
      </c>
      <c r="E46" s="164">
        <v>95000</v>
      </c>
      <c r="F46" s="164"/>
      <c r="G46" s="170"/>
      <c r="H46" s="164"/>
      <c r="I46" s="164"/>
      <c r="J46" s="164"/>
    </row>
    <row r="47" spans="1:10" ht="19.5" customHeight="1" thickBot="1">
      <c r="A47" s="184"/>
      <c r="B47" s="184">
        <v>80195</v>
      </c>
      <c r="C47" s="203" t="s">
        <v>235</v>
      </c>
      <c r="D47" s="185">
        <f t="shared" si="1"/>
        <v>55000</v>
      </c>
      <c r="E47" s="208">
        <v>55000</v>
      </c>
      <c r="F47" s="186">
        <v>18000</v>
      </c>
      <c r="G47" s="186"/>
      <c r="H47" s="186"/>
      <c r="I47" s="186"/>
      <c r="J47" s="186"/>
    </row>
    <row r="48" spans="1:10" s="81" customFormat="1" ht="19.5" customHeight="1" thickBot="1">
      <c r="A48" s="183">
        <v>851</v>
      </c>
      <c r="B48" s="172"/>
      <c r="C48" s="199" t="s">
        <v>262</v>
      </c>
      <c r="D48" s="173">
        <f t="shared" si="1"/>
        <v>207000</v>
      </c>
      <c r="E48" s="187">
        <f aca="true" t="shared" si="12" ref="E48:J48">SUM(E49:E51)</f>
        <v>167000</v>
      </c>
      <c r="F48" s="187">
        <f t="shared" si="12"/>
        <v>60000</v>
      </c>
      <c r="G48" s="187">
        <f t="shared" si="12"/>
        <v>67000</v>
      </c>
      <c r="H48" s="187">
        <f t="shared" si="12"/>
        <v>0</v>
      </c>
      <c r="I48" s="187">
        <f t="shared" si="12"/>
        <v>0</v>
      </c>
      <c r="J48" s="204">
        <f t="shared" si="12"/>
        <v>40000</v>
      </c>
    </row>
    <row r="49" spans="1:10" ht="19.5" customHeight="1">
      <c r="A49" s="168"/>
      <c r="B49" s="168">
        <v>85153</v>
      </c>
      <c r="C49" s="200" t="s">
        <v>263</v>
      </c>
      <c r="D49" s="169">
        <f t="shared" si="1"/>
        <v>5000</v>
      </c>
      <c r="E49" s="170">
        <v>5000</v>
      </c>
      <c r="F49" s="170"/>
      <c r="G49" s="170"/>
      <c r="H49" s="170"/>
      <c r="I49" s="170"/>
      <c r="J49" s="170"/>
    </row>
    <row r="50" spans="1:10" ht="19.5" customHeight="1">
      <c r="A50" s="156"/>
      <c r="B50" s="156">
        <v>85154</v>
      </c>
      <c r="C50" s="201" t="s">
        <v>264</v>
      </c>
      <c r="D50" s="166">
        <f t="shared" si="1"/>
        <v>195000</v>
      </c>
      <c r="E50" s="190">
        <v>155000</v>
      </c>
      <c r="F50" s="190">
        <v>60000</v>
      </c>
      <c r="G50" s="190">
        <v>60000</v>
      </c>
      <c r="H50" s="190"/>
      <c r="I50" s="190"/>
      <c r="J50" s="164">
        <v>40000</v>
      </c>
    </row>
    <row r="51" spans="1:10" ht="19.5" customHeight="1" thickBot="1">
      <c r="A51" s="184"/>
      <c r="B51" s="184">
        <v>85195</v>
      </c>
      <c r="C51" s="203" t="s">
        <v>235</v>
      </c>
      <c r="D51" s="185">
        <f t="shared" si="1"/>
        <v>7000</v>
      </c>
      <c r="E51" s="186">
        <v>7000</v>
      </c>
      <c r="F51" s="186"/>
      <c r="G51" s="186">
        <v>7000</v>
      </c>
      <c r="H51" s="186"/>
      <c r="I51" s="186"/>
      <c r="J51" s="186"/>
    </row>
    <row r="52" spans="1:10" s="81" customFormat="1" ht="19.5" customHeight="1" thickBot="1">
      <c r="A52" s="183">
        <v>852</v>
      </c>
      <c r="B52" s="172"/>
      <c r="C52" s="199" t="s">
        <v>265</v>
      </c>
      <c r="D52" s="173">
        <f t="shared" si="1"/>
        <v>1937000</v>
      </c>
      <c r="E52" s="187">
        <f aca="true" t="shared" si="13" ref="E52:J52">SUM(E53:E57)</f>
        <v>1932000</v>
      </c>
      <c r="F52" s="187">
        <f t="shared" si="13"/>
        <v>429960</v>
      </c>
      <c r="G52" s="187">
        <f t="shared" si="13"/>
        <v>0</v>
      </c>
      <c r="H52" s="187">
        <f t="shared" si="13"/>
        <v>0</v>
      </c>
      <c r="I52" s="187">
        <f t="shared" si="13"/>
        <v>0</v>
      </c>
      <c r="J52" s="204">
        <f t="shared" si="13"/>
        <v>5000</v>
      </c>
    </row>
    <row r="53" spans="1:10" ht="19.5" customHeight="1">
      <c r="A53" s="168"/>
      <c r="B53" s="168">
        <v>85202</v>
      </c>
      <c r="C53" s="200" t="s">
        <v>266</v>
      </c>
      <c r="D53" s="169">
        <f t="shared" si="1"/>
        <v>120000</v>
      </c>
      <c r="E53" s="170">
        <v>120000</v>
      </c>
      <c r="F53" s="169"/>
      <c r="G53" s="170"/>
      <c r="H53" s="170"/>
      <c r="I53" s="170"/>
      <c r="J53" s="170"/>
    </row>
    <row r="54" spans="1:10" ht="27" customHeight="1">
      <c r="A54" s="156"/>
      <c r="B54" s="156">
        <v>85214</v>
      </c>
      <c r="C54" s="197" t="s">
        <v>290</v>
      </c>
      <c r="D54" s="166">
        <f t="shared" si="1"/>
        <v>520000</v>
      </c>
      <c r="E54" s="164">
        <v>520000</v>
      </c>
      <c r="F54" s="167"/>
      <c r="G54" s="164"/>
      <c r="H54" s="164"/>
      <c r="I54" s="164"/>
      <c r="J54" s="164"/>
    </row>
    <row r="55" spans="1:10" ht="19.5" customHeight="1">
      <c r="A55" s="156"/>
      <c r="B55" s="156">
        <v>85215</v>
      </c>
      <c r="C55" s="197" t="s">
        <v>267</v>
      </c>
      <c r="D55" s="166">
        <f t="shared" si="1"/>
        <v>450000</v>
      </c>
      <c r="E55" s="164">
        <v>450000</v>
      </c>
      <c r="F55" s="190"/>
      <c r="G55" s="164"/>
      <c r="H55" s="164"/>
      <c r="I55" s="164"/>
      <c r="J55" s="164"/>
    </row>
    <row r="56" spans="1:10" ht="19.5" customHeight="1">
      <c r="A56" s="156"/>
      <c r="B56" s="156">
        <v>85219</v>
      </c>
      <c r="C56" s="197" t="s">
        <v>268</v>
      </c>
      <c r="D56" s="166">
        <f t="shared" si="1"/>
        <v>710000</v>
      </c>
      <c r="E56" s="164">
        <v>705000</v>
      </c>
      <c r="F56" s="190">
        <v>429960</v>
      </c>
      <c r="G56" s="164"/>
      <c r="H56" s="164"/>
      <c r="I56" s="164"/>
      <c r="J56" s="164">
        <v>5000</v>
      </c>
    </row>
    <row r="57" spans="1:10" ht="19.5" customHeight="1" thickBot="1">
      <c r="A57" s="184"/>
      <c r="B57" s="184">
        <v>85295</v>
      </c>
      <c r="C57" s="203" t="s">
        <v>235</v>
      </c>
      <c r="D57" s="185">
        <f t="shared" si="1"/>
        <v>137000</v>
      </c>
      <c r="E57" s="186">
        <v>137000</v>
      </c>
      <c r="F57" s="208"/>
      <c r="G57" s="186"/>
      <c r="H57" s="186"/>
      <c r="I57" s="186"/>
      <c r="J57" s="186"/>
    </row>
    <row r="58" spans="1:10" s="81" customFormat="1" ht="33" customHeight="1" thickBot="1">
      <c r="A58" s="183">
        <v>853</v>
      </c>
      <c r="B58" s="172"/>
      <c r="C58" s="193" t="s">
        <v>269</v>
      </c>
      <c r="D58" s="173">
        <f t="shared" si="1"/>
        <v>3000</v>
      </c>
      <c r="E58" s="187">
        <f aca="true" t="shared" si="14" ref="E58:J58">SUM(E59)</f>
        <v>3000</v>
      </c>
      <c r="F58" s="187">
        <f t="shared" si="14"/>
        <v>0</v>
      </c>
      <c r="G58" s="187">
        <f t="shared" si="14"/>
        <v>0</v>
      </c>
      <c r="H58" s="187">
        <f t="shared" si="14"/>
        <v>0</v>
      </c>
      <c r="I58" s="187">
        <f t="shared" si="14"/>
        <v>0</v>
      </c>
      <c r="J58" s="204">
        <f t="shared" si="14"/>
        <v>0</v>
      </c>
    </row>
    <row r="59" spans="1:10" ht="29.25" customHeight="1" thickBot="1">
      <c r="A59" s="178"/>
      <c r="B59" s="178">
        <v>85311</v>
      </c>
      <c r="C59" s="194" t="s">
        <v>285</v>
      </c>
      <c r="D59" s="181">
        <f t="shared" si="1"/>
        <v>3000</v>
      </c>
      <c r="E59" s="182">
        <v>3000</v>
      </c>
      <c r="F59" s="182"/>
      <c r="G59" s="182"/>
      <c r="H59" s="182"/>
      <c r="I59" s="182"/>
      <c r="J59" s="182"/>
    </row>
    <row r="60" spans="1:10" s="81" customFormat="1" ht="19.5" customHeight="1" thickBot="1">
      <c r="A60" s="183">
        <v>854</v>
      </c>
      <c r="B60" s="172"/>
      <c r="C60" s="193" t="s">
        <v>270</v>
      </c>
      <c r="D60" s="173">
        <f t="shared" si="1"/>
        <v>1708321</v>
      </c>
      <c r="E60" s="187">
        <f aca="true" t="shared" si="15" ref="E60:J60">SUM(E61:E62)</f>
        <v>1708321</v>
      </c>
      <c r="F60" s="187">
        <f t="shared" si="15"/>
        <v>1439034</v>
      </c>
      <c r="G60" s="187">
        <f t="shared" si="15"/>
        <v>0</v>
      </c>
      <c r="H60" s="187">
        <f t="shared" si="15"/>
        <v>0</v>
      </c>
      <c r="I60" s="187">
        <f t="shared" si="15"/>
        <v>0</v>
      </c>
      <c r="J60" s="204">
        <f t="shared" si="15"/>
        <v>0</v>
      </c>
    </row>
    <row r="61" spans="1:10" ht="19.5" customHeight="1">
      <c r="A61" s="168"/>
      <c r="B61" s="168">
        <v>85401</v>
      </c>
      <c r="C61" s="188" t="s">
        <v>271</v>
      </c>
      <c r="D61" s="169">
        <f t="shared" si="1"/>
        <v>708321</v>
      </c>
      <c r="E61" s="170">
        <v>708321</v>
      </c>
      <c r="F61" s="170">
        <v>639634</v>
      </c>
      <c r="G61" s="170"/>
      <c r="H61" s="170"/>
      <c r="I61" s="170"/>
      <c r="J61" s="170"/>
    </row>
    <row r="62" spans="1:10" ht="33" customHeight="1" thickBot="1">
      <c r="A62" s="184"/>
      <c r="B62" s="184">
        <v>85403</v>
      </c>
      <c r="C62" s="203" t="s">
        <v>296</v>
      </c>
      <c r="D62" s="185">
        <f t="shared" si="1"/>
        <v>1000000</v>
      </c>
      <c r="E62" s="186">
        <v>1000000</v>
      </c>
      <c r="F62" s="186">
        <v>799400</v>
      </c>
      <c r="G62" s="186"/>
      <c r="H62" s="186"/>
      <c r="I62" s="186"/>
      <c r="J62" s="186"/>
    </row>
    <row r="63" spans="1:10" s="81" customFormat="1" ht="30" customHeight="1" thickBot="1">
      <c r="A63" s="183">
        <v>900</v>
      </c>
      <c r="B63" s="172"/>
      <c r="C63" s="209" t="s">
        <v>272</v>
      </c>
      <c r="D63" s="173">
        <f t="shared" si="1"/>
        <v>2665234</v>
      </c>
      <c r="E63" s="187">
        <f aca="true" t="shared" si="16" ref="E63:J63">SUM(E64:E68)</f>
        <v>810234</v>
      </c>
      <c r="F63" s="187">
        <f t="shared" si="16"/>
        <v>110000</v>
      </c>
      <c r="G63" s="187">
        <f t="shared" si="16"/>
        <v>0</v>
      </c>
      <c r="H63" s="187">
        <f t="shared" si="16"/>
        <v>0</v>
      </c>
      <c r="I63" s="187">
        <f t="shared" si="16"/>
        <v>0</v>
      </c>
      <c r="J63" s="204">
        <f t="shared" si="16"/>
        <v>1855000</v>
      </c>
    </row>
    <row r="64" spans="1:10" ht="19.5" customHeight="1">
      <c r="A64" s="168"/>
      <c r="B64" s="168">
        <v>90001</v>
      </c>
      <c r="C64" s="202" t="s">
        <v>273</v>
      </c>
      <c r="D64" s="169">
        <f t="shared" si="1"/>
        <v>220000</v>
      </c>
      <c r="E64" s="170"/>
      <c r="F64" s="170"/>
      <c r="G64" s="170"/>
      <c r="H64" s="170"/>
      <c r="I64" s="170"/>
      <c r="J64" s="170">
        <v>220000</v>
      </c>
    </row>
    <row r="65" spans="1:10" ht="19.5" customHeight="1">
      <c r="A65" s="156"/>
      <c r="B65" s="156">
        <v>90003</v>
      </c>
      <c r="C65" s="188" t="s">
        <v>274</v>
      </c>
      <c r="D65" s="166">
        <f t="shared" si="1"/>
        <v>170234</v>
      </c>
      <c r="E65" s="164">
        <v>170234</v>
      </c>
      <c r="F65" s="164">
        <v>75000</v>
      </c>
      <c r="G65" s="164"/>
      <c r="H65" s="164"/>
      <c r="I65" s="164"/>
      <c r="J65" s="164"/>
    </row>
    <row r="66" spans="1:10" ht="30.75" customHeight="1">
      <c r="A66" s="156"/>
      <c r="B66" s="156">
        <v>90004</v>
      </c>
      <c r="C66" s="197" t="s">
        <v>297</v>
      </c>
      <c r="D66" s="166">
        <f t="shared" si="1"/>
        <v>60000</v>
      </c>
      <c r="E66" s="164">
        <v>60000</v>
      </c>
      <c r="F66" s="164">
        <v>35000</v>
      </c>
      <c r="G66" s="164"/>
      <c r="H66" s="164"/>
      <c r="I66" s="164"/>
      <c r="J66" s="164"/>
    </row>
    <row r="67" spans="1:10" ht="19.5" customHeight="1">
      <c r="A67" s="156"/>
      <c r="B67" s="156">
        <v>90015</v>
      </c>
      <c r="C67" s="197" t="s">
        <v>275</v>
      </c>
      <c r="D67" s="166">
        <f t="shared" si="1"/>
        <v>900000</v>
      </c>
      <c r="E67" s="164">
        <v>550000</v>
      </c>
      <c r="F67" s="164"/>
      <c r="G67" s="164"/>
      <c r="H67" s="164"/>
      <c r="I67" s="164"/>
      <c r="J67" s="164">
        <v>350000</v>
      </c>
    </row>
    <row r="68" spans="1:10" ht="19.5" customHeight="1" thickBot="1">
      <c r="A68" s="184"/>
      <c r="B68" s="184">
        <v>90095</v>
      </c>
      <c r="C68" s="203" t="s">
        <v>235</v>
      </c>
      <c r="D68" s="185">
        <f t="shared" si="1"/>
        <v>1315000</v>
      </c>
      <c r="E68" s="186">
        <v>30000</v>
      </c>
      <c r="F68" s="186"/>
      <c r="G68" s="186"/>
      <c r="H68" s="186"/>
      <c r="I68" s="186"/>
      <c r="J68" s="186">
        <v>1285000</v>
      </c>
    </row>
    <row r="69" spans="1:10" s="81" customFormat="1" ht="32.25" customHeight="1" thickBot="1">
      <c r="A69" s="183">
        <v>921</v>
      </c>
      <c r="B69" s="172"/>
      <c r="C69" s="193" t="s">
        <v>276</v>
      </c>
      <c r="D69" s="173">
        <f t="shared" si="1"/>
        <v>870000</v>
      </c>
      <c r="E69" s="187">
        <f aca="true" t="shared" si="17" ref="E69:J69">SUM(E70:E71)</f>
        <v>870000</v>
      </c>
      <c r="F69" s="187">
        <f t="shared" si="17"/>
        <v>0</v>
      </c>
      <c r="G69" s="187">
        <f t="shared" si="17"/>
        <v>870000</v>
      </c>
      <c r="H69" s="187">
        <f t="shared" si="17"/>
        <v>0</v>
      </c>
      <c r="I69" s="187">
        <f t="shared" si="17"/>
        <v>0</v>
      </c>
      <c r="J69" s="204">
        <f t="shared" si="17"/>
        <v>0</v>
      </c>
    </row>
    <row r="70" spans="1:10" ht="29.25" customHeight="1">
      <c r="A70" s="168"/>
      <c r="B70" s="168">
        <v>92109</v>
      </c>
      <c r="C70" s="188" t="s">
        <v>298</v>
      </c>
      <c r="D70" s="169">
        <f t="shared" si="1"/>
        <v>490000</v>
      </c>
      <c r="E70" s="170">
        <v>490000</v>
      </c>
      <c r="F70" s="170"/>
      <c r="G70" s="170">
        <v>490000</v>
      </c>
      <c r="H70" s="170"/>
      <c r="I70" s="170"/>
      <c r="J70" s="170"/>
    </row>
    <row r="71" spans="1:10" ht="19.5" customHeight="1" thickBot="1">
      <c r="A71" s="184"/>
      <c r="B71" s="184">
        <v>92116</v>
      </c>
      <c r="C71" s="210" t="s">
        <v>277</v>
      </c>
      <c r="D71" s="185">
        <f t="shared" si="1"/>
        <v>380000</v>
      </c>
      <c r="E71" s="186">
        <v>380000</v>
      </c>
      <c r="F71" s="186"/>
      <c r="G71" s="186">
        <v>380000</v>
      </c>
      <c r="H71" s="186"/>
      <c r="I71" s="186"/>
      <c r="J71" s="186"/>
    </row>
    <row r="72" spans="1:10" s="81" customFormat="1" ht="19.5" customHeight="1" thickBot="1">
      <c r="A72" s="183">
        <v>926</v>
      </c>
      <c r="B72" s="172"/>
      <c r="C72" s="199" t="s">
        <v>278</v>
      </c>
      <c r="D72" s="173">
        <f t="shared" si="1"/>
        <v>300000</v>
      </c>
      <c r="E72" s="187">
        <f aca="true" t="shared" si="18" ref="E72:J72">SUM(E73)</f>
        <v>100000</v>
      </c>
      <c r="F72" s="187">
        <f t="shared" si="18"/>
        <v>1000</v>
      </c>
      <c r="G72" s="187">
        <f t="shared" si="18"/>
        <v>50000</v>
      </c>
      <c r="H72" s="187">
        <f t="shared" si="18"/>
        <v>0</v>
      </c>
      <c r="I72" s="187">
        <f t="shared" si="18"/>
        <v>0</v>
      </c>
      <c r="J72" s="204">
        <f t="shared" si="18"/>
        <v>200000</v>
      </c>
    </row>
    <row r="73" spans="1:10" ht="19.5" customHeight="1" thickBot="1">
      <c r="A73" s="178"/>
      <c r="B73" s="178">
        <v>92695</v>
      </c>
      <c r="C73" s="194" t="s">
        <v>235</v>
      </c>
      <c r="D73" s="181">
        <f t="shared" si="1"/>
        <v>300000</v>
      </c>
      <c r="E73" s="182">
        <v>100000</v>
      </c>
      <c r="F73" s="182">
        <v>1000</v>
      </c>
      <c r="G73" s="182">
        <v>50000</v>
      </c>
      <c r="H73" s="182"/>
      <c r="I73" s="182"/>
      <c r="J73" s="182">
        <v>200000</v>
      </c>
    </row>
    <row r="74" spans="1:10" s="81" customFormat="1" ht="44.25" customHeight="1" thickBot="1">
      <c r="A74" s="335" t="s">
        <v>239</v>
      </c>
      <c r="B74" s="319"/>
      <c r="C74" s="320"/>
      <c r="D74" s="173">
        <f t="shared" si="1"/>
        <v>4158393</v>
      </c>
      <c r="E74" s="187">
        <f aca="true" t="shared" si="19" ref="E74:J74">SUM(E75+E77+E79+E81)</f>
        <v>4158393</v>
      </c>
      <c r="F74" s="187">
        <f t="shared" si="19"/>
        <v>256093</v>
      </c>
      <c r="G74" s="187">
        <f t="shared" si="19"/>
        <v>0</v>
      </c>
      <c r="H74" s="187">
        <f t="shared" si="19"/>
        <v>0</v>
      </c>
      <c r="I74" s="187">
        <f t="shared" si="19"/>
        <v>0</v>
      </c>
      <c r="J74" s="204">
        <f t="shared" si="19"/>
        <v>0</v>
      </c>
    </row>
    <row r="75" spans="1:10" s="81" customFormat="1" ht="19.5" customHeight="1" thickBot="1">
      <c r="A75" s="183">
        <v>750</v>
      </c>
      <c r="B75" s="172"/>
      <c r="C75" s="193" t="s">
        <v>245</v>
      </c>
      <c r="D75" s="173">
        <f t="shared" si="1"/>
        <v>158103</v>
      </c>
      <c r="E75" s="187">
        <f aca="true" t="shared" si="20" ref="E75:J75">SUM(E76)</f>
        <v>158103</v>
      </c>
      <c r="F75" s="187">
        <f t="shared" si="20"/>
        <v>153103</v>
      </c>
      <c r="G75" s="187">
        <f t="shared" si="20"/>
        <v>0</v>
      </c>
      <c r="H75" s="187">
        <f t="shared" si="20"/>
        <v>0</v>
      </c>
      <c r="I75" s="187">
        <f t="shared" si="20"/>
        <v>0</v>
      </c>
      <c r="J75" s="204">
        <f t="shared" si="20"/>
        <v>0</v>
      </c>
    </row>
    <row r="76" spans="1:10" ht="19.5" customHeight="1" thickBot="1">
      <c r="A76" s="178"/>
      <c r="B76" s="178">
        <v>75011</v>
      </c>
      <c r="C76" s="215" t="s">
        <v>279</v>
      </c>
      <c r="D76" s="181">
        <f t="shared" si="1"/>
        <v>158103</v>
      </c>
      <c r="E76" s="182">
        <v>158103</v>
      </c>
      <c r="F76" s="182">
        <v>153103</v>
      </c>
      <c r="G76" s="182"/>
      <c r="H76" s="182"/>
      <c r="I76" s="182"/>
      <c r="J76" s="182"/>
    </row>
    <row r="77" spans="1:10" s="81" customFormat="1" ht="41.25" customHeight="1" thickBot="1">
      <c r="A77" s="183">
        <v>751</v>
      </c>
      <c r="B77" s="172"/>
      <c r="C77" s="193" t="s">
        <v>286</v>
      </c>
      <c r="D77" s="173">
        <f t="shared" si="1"/>
        <v>2990</v>
      </c>
      <c r="E77" s="187">
        <f aca="true" t="shared" si="21" ref="E77:J77">SUM(E78)</f>
        <v>2990</v>
      </c>
      <c r="F77" s="187">
        <f t="shared" si="21"/>
        <v>2990</v>
      </c>
      <c r="G77" s="187">
        <f t="shared" si="21"/>
        <v>0</v>
      </c>
      <c r="H77" s="187">
        <f t="shared" si="21"/>
        <v>0</v>
      </c>
      <c r="I77" s="187">
        <f t="shared" si="21"/>
        <v>0</v>
      </c>
      <c r="J77" s="204">
        <f t="shared" si="21"/>
        <v>0</v>
      </c>
    </row>
    <row r="78" spans="1:10" ht="28.5" customHeight="1" thickBot="1">
      <c r="A78" s="178"/>
      <c r="B78" s="178">
        <v>75101</v>
      </c>
      <c r="C78" s="194" t="s">
        <v>287</v>
      </c>
      <c r="D78" s="181">
        <f t="shared" si="1"/>
        <v>2990</v>
      </c>
      <c r="E78" s="182">
        <v>2990</v>
      </c>
      <c r="F78" s="182">
        <v>2990</v>
      </c>
      <c r="G78" s="182"/>
      <c r="H78" s="182"/>
      <c r="I78" s="182"/>
      <c r="J78" s="182"/>
    </row>
    <row r="79" spans="1:10" s="81" customFormat="1" ht="29.25" customHeight="1" thickBot="1">
      <c r="A79" s="183">
        <v>754</v>
      </c>
      <c r="B79" s="172"/>
      <c r="C79" s="193" t="s">
        <v>293</v>
      </c>
      <c r="D79" s="173">
        <f aca="true" t="shared" si="22" ref="D79:D92">SUM(E79+J79)</f>
        <v>300</v>
      </c>
      <c r="E79" s="187">
        <f aca="true" t="shared" si="23" ref="E79:J79">SUM(E80)</f>
        <v>300</v>
      </c>
      <c r="F79" s="187">
        <f t="shared" si="23"/>
        <v>0</v>
      </c>
      <c r="G79" s="187">
        <f t="shared" si="23"/>
        <v>0</v>
      </c>
      <c r="H79" s="187">
        <f t="shared" si="23"/>
        <v>0</v>
      </c>
      <c r="I79" s="187">
        <f t="shared" si="23"/>
        <v>0</v>
      </c>
      <c r="J79" s="204">
        <f t="shared" si="23"/>
        <v>0</v>
      </c>
    </row>
    <row r="80" spans="1:10" ht="19.5" customHeight="1" thickBot="1">
      <c r="A80" s="178"/>
      <c r="B80" s="178">
        <v>75414</v>
      </c>
      <c r="C80" s="215" t="s">
        <v>280</v>
      </c>
      <c r="D80" s="181">
        <f t="shared" si="22"/>
        <v>300</v>
      </c>
      <c r="E80" s="182">
        <v>300</v>
      </c>
      <c r="F80" s="182"/>
      <c r="G80" s="182"/>
      <c r="H80" s="182"/>
      <c r="I80" s="182"/>
      <c r="J80" s="182"/>
    </row>
    <row r="81" spans="1:10" s="81" customFormat="1" ht="19.5" customHeight="1" thickBot="1">
      <c r="A81" s="183">
        <v>852</v>
      </c>
      <c r="B81" s="172"/>
      <c r="C81" s="199" t="s">
        <v>265</v>
      </c>
      <c r="D81" s="173">
        <f t="shared" si="22"/>
        <v>3997000</v>
      </c>
      <c r="E81" s="187">
        <f aca="true" t="shared" si="24" ref="E81:J81">SUM(E82:E85)</f>
        <v>3997000</v>
      </c>
      <c r="F81" s="187">
        <f t="shared" si="24"/>
        <v>100000</v>
      </c>
      <c r="G81" s="187">
        <f t="shared" si="24"/>
        <v>0</v>
      </c>
      <c r="H81" s="187">
        <f t="shared" si="24"/>
        <v>0</v>
      </c>
      <c r="I81" s="187">
        <f t="shared" si="24"/>
        <v>0</v>
      </c>
      <c r="J81" s="204">
        <f t="shared" si="24"/>
        <v>0</v>
      </c>
    </row>
    <row r="82" spans="1:10" ht="54.75" customHeight="1">
      <c r="A82" s="168"/>
      <c r="B82" s="168">
        <v>85212</v>
      </c>
      <c r="C82" s="188" t="s">
        <v>299</v>
      </c>
      <c r="D82" s="169">
        <f t="shared" si="22"/>
        <v>3596000</v>
      </c>
      <c r="E82" s="170">
        <v>3596000</v>
      </c>
      <c r="F82" s="216">
        <v>100000</v>
      </c>
      <c r="G82" s="170"/>
      <c r="H82" s="170"/>
      <c r="I82" s="170"/>
      <c r="J82" s="170"/>
    </row>
    <row r="83" spans="1:10" ht="53.25" customHeight="1">
      <c r="A83" s="156"/>
      <c r="B83" s="156">
        <v>85213</v>
      </c>
      <c r="C83" s="197" t="s">
        <v>300</v>
      </c>
      <c r="D83" s="166">
        <f t="shared" si="22"/>
        <v>31000</v>
      </c>
      <c r="E83" s="164">
        <v>31000</v>
      </c>
      <c r="F83" s="164"/>
      <c r="G83" s="164"/>
      <c r="H83" s="164"/>
      <c r="I83" s="164"/>
      <c r="J83" s="164"/>
    </row>
    <row r="84" spans="1:10" ht="27" customHeight="1">
      <c r="A84" s="156"/>
      <c r="B84" s="156">
        <v>85214</v>
      </c>
      <c r="C84" s="197" t="s">
        <v>290</v>
      </c>
      <c r="D84" s="166">
        <f t="shared" si="22"/>
        <v>360000</v>
      </c>
      <c r="E84" s="164">
        <v>360000</v>
      </c>
      <c r="F84" s="164"/>
      <c r="G84" s="164"/>
      <c r="H84" s="164"/>
      <c r="I84" s="164"/>
      <c r="J84" s="164"/>
    </row>
    <row r="85" spans="1:10" ht="24.75" customHeight="1" thickBot="1">
      <c r="A85" s="184"/>
      <c r="B85" s="184">
        <v>85228</v>
      </c>
      <c r="C85" s="203" t="s">
        <v>281</v>
      </c>
      <c r="D85" s="185">
        <f t="shared" si="22"/>
        <v>10000</v>
      </c>
      <c r="E85" s="186">
        <v>10000</v>
      </c>
      <c r="F85" s="186"/>
      <c r="G85" s="186"/>
      <c r="H85" s="186"/>
      <c r="I85" s="186"/>
      <c r="J85" s="186"/>
    </row>
    <row r="86" spans="1:10" s="81" customFormat="1" ht="29.25" customHeight="1" thickBot="1">
      <c r="A86" s="335" t="s">
        <v>240</v>
      </c>
      <c r="B86" s="319"/>
      <c r="C86" s="320"/>
      <c r="D86" s="173">
        <f t="shared" si="22"/>
        <v>444342</v>
      </c>
      <c r="E86" s="187">
        <f>SUM(E87)</f>
        <v>444342</v>
      </c>
      <c r="F86" s="187">
        <f aca="true" t="shared" si="25" ref="F86:J87">SUM(F87)</f>
        <v>444342</v>
      </c>
      <c r="G86" s="187">
        <f t="shared" si="25"/>
        <v>0</v>
      </c>
      <c r="H86" s="187">
        <f t="shared" si="25"/>
        <v>0</v>
      </c>
      <c r="I86" s="187">
        <f t="shared" si="25"/>
        <v>0</v>
      </c>
      <c r="J86" s="204">
        <f t="shared" si="25"/>
        <v>0</v>
      </c>
    </row>
    <row r="87" spans="1:10" s="81" customFormat="1" ht="19.5" customHeight="1" thickBot="1">
      <c r="A87" s="211">
        <v>801</v>
      </c>
      <c r="B87" s="211"/>
      <c r="C87" s="212" t="s">
        <v>252</v>
      </c>
      <c r="D87" s="213">
        <f t="shared" si="22"/>
        <v>444342</v>
      </c>
      <c r="E87" s="214">
        <f>SUM(E88)</f>
        <v>444342</v>
      </c>
      <c r="F87" s="214">
        <f t="shared" si="25"/>
        <v>444342</v>
      </c>
      <c r="G87" s="214">
        <f t="shared" si="25"/>
        <v>0</v>
      </c>
      <c r="H87" s="214">
        <f t="shared" si="25"/>
        <v>0</v>
      </c>
      <c r="I87" s="214">
        <f t="shared" si="25"/>
        <v>0</v>
      </c>
      <c r="J87" s="214">
        <f t="shared" si="25"/>
        <v>0</v>
      </c>
    </row>
    <row r="88" spans="1:10" ht="19.5" customHeight="1" thickBot="1">
      <c r="A88" s="184"/>
      <c r="B88" s="184">
        <v>80111</v>
      </c>
      <c r="C88" s="203" t="s">
        <v>258</v>
      </c>
      <c r="D88" s="185">
        <f t="shared" si="22"/>
        <v>444342</v>
      </c>
      <c r="E88" s="186">
        <v>444342</v>
      </c>
      <c r="F88" s="186">
        <v>444342</v>
      </c>
      <c r="G88" s="186"/>
      <c r="H88" s="186"/>
      <c r="I88" s="186"/>
      <c r="J88" s="186"/>
    </row>
    <row r="89" spans="1:10" s="81" customFormat="1" ht="25.5" customHeight="1" thickBot="1">
      <c r="A89" s="335" t="s">
        <v>241</v>
      </c>
      <c r="B89" s="319"/>
      <c r="C89" s="320"/>
      <c r="D89" s="173">
        <f t="shared" si="22"/>
        <v>410000</v>
      </c>
      <c r="E89" s="187">
        <f aca="true" t="shared" si="26" ref="E89:J89">SUM(E90)</f>
        <v>0</v>
      </c>
      <c r="F89" s="187">
        <f t="shared" si="26"/>
        <v>0</v>
      </c>
      <c r="G89" s="187">
        <f t="shared" si="26"/>
        <v>0</v>
      </c>
      <c r="H89" s="187">
        <f t="shared" si="26"/>
        <v>0</v>
      </c>
      <c r="I89" s="187">
        <f t="shared" si="26"/>
        <v>0</v>
      </c>
      <c r="J89" s="204">
        <f t="shared" si="26"/>
        <v>410000</v>
      </c>
    </row>
    <row r="90" spans="1:10" s="81" customFormat="1" ht="19.5" customHeight="1" thickBot="1">
      <c r="A90" s="183">
        <v>600</v>
      </c>
      <c r="B90" s="172"/>
      <c r="C90" s="193" t="s">
        <v>236</v>
      </c>
      <c r="D90" s="173">
        <f t="shared" si="22"/>
        <v>410000</v>
      </c>
      <c r="E90" s="187">
        <f aca="true" t="shared" si="27" ref="E90:J90">SUM(E91:E92)</f>
        <v>0</v>
      </c>
      <c r="F90" s="187">
        <f t="shared" si="27"/>
        <v>0</v>
      </c>
      <c r="G90" s="187">
        <f t="shared" si="27"/>
        <v>0</v>
      </c>
      <c r="H90" s="187">
        <f t="shared" si="27"/>
        <v>0</v>
      </c>
      <c r="I90" s="187">
        <f t="shared" si="27"/>
        <v>0</v>
      </c>
      <c r="J90" s="204">
        <f t="shared" si="27"/>
        <v>410000</v>
      </c>
    </row>
    <row r="91" spans="1:10" ht="19.5" customHeight="1">
      <c r="A91" s="168"/>
      <c r="B91" s="168">
        <v>60013</v>
      </c>
      <c r="C91" s="200" t="s">
        <v>282</v>
      </c>
      <c r="D91" s="169">
        <f t="shared" si="22"/>
        <v>185000</v>
      </c>
      <c r="E91" s="170"/>
      <c r="F91" s="170"/>
      <c r="G91" s="170"/>
      <c r="H91" s="170"/>
      <c r="I91" s="170"/>
      <c r="J91" s="170">
        <v>185000</v>
      </c>
    </row>
    <row r="92" spans="1:10" ht="19.5" customHeight="1" thickBot="1">
      <c r="A92" s="184"/>
      <c r="B92" s="184">
        <v>60014</v>
      </c>
      <c r="C92" s="217" t="s">
        <v>283</v>
      </c>
      <c r="D92" s="185">
        <f t="shared" si="22"/>
        <v>225000</v>
      </c>
      <c r="E92" s="186"/>
      <c r="F92" s="186"/>
      <c r="G92" s="186"/>
      <c r="H92" s="186"/>
      <c r="I92" s="186"/>
      <c r="J92" s="186">
        <v>225000</v>
      </c>
    </row>
    <row r="93" spans="1:10" ht="21" customHeight="1" thickBot="1">
      <c r="A93" s="332" t="s">
        <v>100</v>
      </c>
      <c r="B93" s="333"/>
      <c r="C93" s="334"/>
      <c r="D93" s="173">
        <f>SUM(E93+J93)</f>
        <v>34947967</v>
      </c>
      <c r="E93" s="218">
        <f aca="true" t="shared" si="28" ref="E93:J93">SUM(E9+E74+E86+E89)</f>
        <v>30944967</v>
      </c>
      <c r="F93" s="218">
        <f t="shared" si="28"/>
        <v>15076932</v>
      </c>
      <c r="G93" s="218">
        <f t="shared" si="28"/>
        <v>2702951</v>
      </c>
      <c r="H93" s="218">
        <f t="shared" si="28"/>
        <v>600000</v>
      </c>
      <c r="I93" s="218">
        <f t="shared" si="28"/>
        <v>50000</v>
      </c>
      <c r="J93" s="219">
        <f t="shared" si="28"/>
        <v>4003000</v>
      </c>
    </row>
    <row r="95" spans="1:4" ht="12.75">
      <c r="A95" s="157"/>
      <c r="C95" s="221" t="s">
        <v>284</v>
      </c>
      <c r="D95" s="222">
        <v>368851</v>
      </c>
    </row>
  </sheetData>
  <mergeCells count="14">
    <mergeCell ref="J6:J7"/>
    <mergeCell ref="A2:J2"/>
    <mergeCell ref="D5:D7"/>
    <mergeCell ref="A5:A7"/>
    <mergeCell ref="C5:C7"/>
    <mergeCell ref="B5:B7"/>
    <mergeCell ref="E5:J5"/>
    <mergeCell ref="F6:I6"/>
    <mergeCell ref="E6:E7"/>
    <mergeCell ref="A9:C9"/>
    <mergeCell ref="A93:C93"/>
    <mergeCell ref="A74:C74"/>
    <mergeCell ref="A86:C86"/>
    <mergeCell ref="A89:C89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95" zoomScaleNormal="95" workbookViewId="0" topLeftCell="D1">
      <selection activeCell="M29" sqref="M29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20.125" style="2" customWidth="1"/>
    <col min="5" max="5" width="13.375" style="2" customWidth="1"/>
    <col min="6" max="6" width="12.375" style="2" customWidth="1"/>
    <col min="7" max="7" width="11.875" style="2" customWidth="1"/>
    <col min="8" max="8" width="13.125" style="2" customWidth="1"/>
    <col min="9" max="9" width="12.625" style="2" customWidth="1"/>
    <col min="10" max="10" width="14.375" style="2" customWidth="1"/>
    <col min="11" max="11" width="10.625" style="2" customWidth="1"/>
    <col min="12" max="12" width="9.625" style="2" customWidth="1"/>
    <col min="13" max="13" width="16.75390625" style="2" customWidth="1"/>
    <col min="14" max="16384" width="9.125" style="2" customWidth="1"/>
  </cols>
  <sheetData>
    <row r="1" ht="12.75">
      <c r="J1" s="2" t="s">
        <v>225</v>
      </c>
    </row>
    <row r="2" ht="12.75">
      <c r="J2" s="2" t="s">
        <v>226</v>
      </c>
    </row>
    <row r="3" ht="12.75">
      <c r="J3" s="2" t="s">
        <v>215</v>
      </c>
    </row>
    <row r="5" spans="1:13" ht="18">
      <c r="A5" s="338" t="s">
        <v>71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</row>
    <row r="6" spans="1:13" ht="10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1" t="s">
        <v>29</v>
      </c>
    </row>
    <row r="7" spans="1:13" s="153" customFormat="1" ht="19.5" customHeight="1">
      <c r="A7" s="339" t="s">
        <v>42</v>
      </c>
      <c r="B7" s="339" t="s">
        <v>2</v>
      </c>
      <c r="C7" s="339" t="s">
        <v>28</v>
      </c>
      <c r="D7" s="340" t="s">
        <v>123</v>
      </c>
      <c r="E7" s="340" t="s">
        <v>135</v>
      </c>
      <c r="F7" s="340" t="s">
        <v>70</v>
      </c>
      <c r="G7" s="340"/>
      <c r="H7" s="340"/>
      <c r="I7" s="340"/>
      <c r="J7" s="340"/>
      <c r="K7" s="340"/>
      <c r="L7" s="340"/>
      <c r="M7" s="340" t="s">
        <v>140</v>
      </c>
    </row>
    <row r="8" spans="1:13" s="153" customFormat="1" ht="19.5" customHeight="1">
      <c r="A8" s="339"/>
      <c r="B8" s="339"/>
      <c r="C8" s="339"/>
      <c r="D8" s="340"/>
      <c r="E8" s="340"/>
      <c r="F8" s="340" t="s">
        <v>184</v>
      </c>
      <c r="G8" s="340" t="s">
        <v>185</v>
      </c>
      <c r="H8" s="340"/>
      <c r="I8" s="340"/>
      <c r="J8" s="340"/>
      <c r="K8" s="340" t="s">
        <v>37</v>
      </c>
      <c r="L8" s="340" t="s">
        <v>41</v>
      </c>
      <c r="M8" s="340"/>
    </row>
    <row r="9" spans="1:13" s="153" customFormat="1" ht="29.25" customHeight="1">
      <c r="A9" s="339"/>
      <c r="B9" s="339"/>
      <c r="C9" s="339"/>
      <c r="D9" s="340"/>
      <c r="E9" s="340"/>
      <c r="F9" s="340"/>
      <c r="G9" s="340" t="s">
        <v>141</v>
      </c>
      <c r="H9" s="340" t="s">
        <v>121</v>
      </c>
      <c r="I9" s="340" t="s">
        <v>189</v>
      </c>
      <c r="J9" s="340" t="s">
        <v>122</v>
      </c>
      <c r="K9" s="340"/>
      <c r="L9" s="340"/>
      <c r="M9" s="340"/>
    </row>
    <row r="10" spans="1:13" s="153" customFormat="1" ht="19.5" customHeight="1">
      <c r="A10" s="339"/>
      <c r="B10" s="339"/>
      <c r="C10" s="339"/>
      <c r="D10" s="340"/>
      <c r="E10" s="340"/>
      <c r="F10" s="340"/>
      <c r="G10" s="340"/>
      <c r="H10" s="340"/>
      <c r="I10" s="340"/>
      <c r="J10" s="340"/>
      <c r="K10" s="340"/>
      <c r="L10" s="340"/>
      <c r="M10" s="340"/>
    </row>
    <row r="11" spans="1:13" s="153" customFormat="1" ht="19.5" customHeight="1">
      <c r="A11" s="339"/>
      <c r="B11" s="339"/>
      <c r="C11" s="339"/>
      <c r="D11" s="340"/>
      <c r="E11" s="340"/>
      <c r="F11" s="340"/>
      <c r="G11" s="340"/>
      <c r="H11" s="340"/>
      <c r="I11" s="340"/>
      <c r="J11" s="340"/>
      <c r="K11" s="340"/>
      <c r="L11" s="340"/>
      <c r="M11" s="340"/>
    </row>
    <row r="12" spans="1:13" ht="7.5" customHeight="1">
      <c r="A12" s="98">
        <v>1</v>
      </c>
      <c r="B12" s="98">
        <v>2</v>
      </c>
      <c r="C12" s="98">
        <v>3</v>
      </c>
      <c r="D12" s="98">
        <v>4</v>
      </c>
      <c r="E12" s="98">
        <v>5</v>
      </c>
      <c r="F12" s="98">
        <v>6</v>
      </c>
      <c r="G12" s="98">
        <v>7</v>
      </c>
      <c r="H12" s="98">
        <v>8</v>
      </c>
      <c r="I12" s="98">
        <v>9</v>
      </c>
      <c r="J12" s="98">
        <v>10</v>
      </c>
      <c r="K12" s="98">
        <v>11</v>
      </c>
      <c r="L12" s="98">
        <v>12</v>
      </c>
      <c r="M12" s="98">
        <v>13</v>
      </c>
    </row>
    <row r="13" spans="1:13" s="97" customFormat="1" ht="70.5" customHeight="1">
      <c r="A13" s="101" t="s">
        <v>12</v>
      </c>
      <c r="B13" s="102">
        <v>600</v>
      </c>
      <c r="C13" s="152">
        <v>60016</v>
      </c>
      <c r="D13" s="103" t="s">
        <v>217</v>
      </c>
      <c r="E13" s="102">
        <v>300000</v>
      </c>
      <c r="F13" s="102">
        <v>70000</v>
      </c>
      <c r="G13" s="102">
        <v>70000</v>
      </c>
      <c r="H13" s="102"/>
      <c r="I13" s="104" t="s">
        <v>142</v>
      </c>
      <c r="J13" s="102"/>
      <c r="K13" s="102">
        <v>230000</v>
      </c>
      <c r="L13" s="102"/>
      <c r="M13" s="102" t="s">
        <v>214</v>
      </c>
    </row>
    <row r="14" spans="1:13" s="97" customFormat="1" ht="51">
      <c r="A14" s="101" t="s">
        <v>222</v>
      </c>
      <c r="B14" s="102">
        <v>900</v>
      </c>
      <c r="C14" s="152">
        <v>60016</v>
      </c>
      <c r="D14" s="151" t="s">
        <v>216</v>
      </c>
      <c r="E14" s="102">
        <v>7000000</v>
      </c>
      <c r="F14" s="102">
        <v>70000</v>
      </c>
      <c r="G14" s="102">
        <v>70000</v>
      </c>
      <c r="H14" s="102"/>
      <c r="I14" s="104" t="s">
        <v>142</v>
      </c>
      <c r="J14" s="102"/>
      <c r="K14" s="102">
        <v>3500000</v>
      </c>
      <c r="L14" s="102">
        <v>3430000</v>
      </c>
      <c r="M14" s="102" t="s">
        <v>214</v>
      </c>
    </row>
    <row r="15" spans="1:13" s="97" customFormat="1" ht="54" customHeight="1">
      <c r="A15" s="101" t="s">
        <v>14</v>
      </c>
      <c r="B15" s="102">
        <v>750</v>
      </c>
      <c r="C15" s="152">
        <v>75023</v>
      </c>
      <c r="D15" s="103" t="s">
        <v>196</v>
      </c>
      <c r="E15" s="102">
        <v>509023</v>
      </c>
      <c r="F15" s="102">
        <v>359918</v>
      </c>
      <c r="G15" s="102">
        <v>89980</v>
      </c>
      <c r="H15" s="102"/>
      <c r="I15" s="104" t="s">
        <v>142</v>
      </c>
      <c r="J15" s="102">
        <v>269938</v>
      </c>
      <c r="K15" s="102"/>
      <c r="L15" s="102"/>
      <c r="M15" s="102" t="s">
        <v>214</v>
      </c>
    </row>
    <row r="16" spans="1:13" s="97" customFormat="1" ht="54" customHeight="1">
      <c r="A16" s="101" t="s">
        <v>14</v>
      </c>
      <c r="B16" s="102">
        <v>750</v>
      </c>
      <c r="C16" s="152">
        <v>75023</v>
      </c>
      <c r="D16" s="103" t="s">
        <v>223</v>
      </c>
      <c r="E16" s="102">
        <v>134177</v>
      </c>
      <c r="F16" s="102">
        <v>30193</v>
      </c>
      <c r="G16" s="102">
        <v>12325</v>
      </c>
      <c r="H16" s="102"/>
      <c r="I16" s="104" t="s">
        <v>142</v>
      </c>
      <c r="J16" s="102">
        <v>17868</v>
      </c>
      <c r="K16" s="102"/>
      <c r="L16" s="102"/>
      <c r="M16" s="102" t="s">
        <v>214</v>
      </c>
    </row>
    <row r="17" spans="1:13" s="97" customFormat="1" ht="54" customHeight="1">
      <c r="A17" s="101"/>
      <c r="B17" s="102"/>
      <c r="C17" s="152">
        <v>75412</v>
      </c>
      <c r="D17" s="103" t="s">
        <v>224</v>
      </c>
      <c r="E17" s="102">
        <v>705014</v>
      </c>
      <c r="F17" s="102">
        <v>100000</v>
      </c>
      <c r="G17" s="102">
        <v>100000</v>
      </c>
      <c r="H17" s="102"/>
      <c r="I17" s="104" t="s">
        <v>142</v>
      </c>
      <c r="J17" s="102"/>
      <c r="K17" s="102">
        <v>50000</v>
      </c>
      <c r="L17" s="102">
        <v>100000</v>
      </c>
      <c r="M17" s="102" t="s">
        <v>214</v>
      </c>
    </row>
    <row r="18" spans="1:13" s="97" customFormat="1" ht="65.25" customHeight="1">
      <c r="A18" s="101" t="s">
        <v>18</v>
      </c>
      <c r="B18" s="102">
        <v>900</v>
      </c>
      <c r="C18" s="152">
        <v>90001</v>
      </c>
      <c r="D18" s="103" t="s">
        <v>197</v>
      </c>
      <c r="E18" s="102">
        <v>4426117</v>
      </c>
      <c r="F18" s="97">
        <v>4010337</v>
      </c>
      <c r="G18" s="102">
        <v>729051</v>
      </c>
      <c r="H18" s="102"/>
      <c r="I18" s="104" t="s">
        <v>218</v>
      </c>
      <c r="J18" s="97">
        <v>2895252</v>
      </c>
      <c r="K18" s="102"/>
      <c r="L18" s="102"/>
      <c r="M18" s="102" t="s">
        <v>214</v>
      </c>
    </row>
    <row r="19" spans="1:13" s="97" customFormat="1" ht="65.25" customHeight="1">
      <c r="A19" s="101" t="s">
        <v>19</v>
      </c>
      <c r="B19" s="102">
        <v>900</v>
      </c>
      <c r="C19" s="152">
        <v>90095</v>
      </c>
      <c r="D19" s="103" t="s">
        <v>219</v>
      </c>
      <c r="E19" s="102">
        <v>3050000</v>
      </c>
      <c r="F19" s="102">
        <v>50000</v>
      </c>
      <c r="G19" s="102">
        <v>50000</v>
      </c>
      <c r="H19" s="102"/>
      <c r="I19" s="104"/>
      <c r="J19" s="102"/>
      <c r="K19" s="102">
        <v>3000000</v>
      </c>
      <c r="L19" s="102"/>
      <c r="M19" s="102" t="s">
        <v>214</v>
      </c>
    </row>
    <row r="20" spans="1:13" s="97" customFormat="1" ht="65.25" customHeight="1">
      <c r="A20" s="101" t="s">
        <v>20</v>
      </c>
      <c r="B20" s="102">
        <v>900</v>
      </c>
      <c r="C20" s="152">
        <v>90095</v>
      </c>
      <c r="D20" s="103" t="s">
        <v>220</v>
      </c>
      <c r="E20" s="102">
        <v>5000000</v>
      </c>
      <c r="F20" s="102">
        <v>25000</v>
      </c>
      <c r="G20" s="102">
        <v>25000</v>
      </c>
      <c r="H20" s="102"/>
      <c r="I20" s="104"/>
      <c r="J20" s="102"/>
      <c r="K20" s="102">
        <v>2000000</v>
      </c>
      <c r="L20" s="102">
        <v>2975000</v>
      </c>
      <c r="M20" s="102" t="s">
        <v>214</v>
      </c>
    </row>
    <row r="21" spans="1:13" s="97" customFormat="1" ht="65.25" customHeight="1">
      <c r="A21" s="101" t="s">
        <v>23</v>
      </c>
      <c r="B21" s="102">
        <v>900</v>
      </c>
      <c r="C21" s="152">
        <v>90095</v>
      </c>
      <c r="D21" s="103" t="s">
        <v>221</v>
      </c>
      <c r="E21" s="102">
        <v>10050000</v>
      </c>
      <c r="F21" s="97">
        <v>50000</v>
      </c>
      <c r="G21" s="102">
        <v>50000</v>
      </c>
      <c r="H21" s="102"/>
      <c r="I21" s="104"/>
      <c r="K21" s="102">
        <v>2000000</v>
      </c>
      <c r="L21" s="102">
        <v>3000000</v>
      </c>
      <c r="M21" s="102" t="s">
        <v>214</v>
      </c>
    </row>
    <row r="22" spans="1:13" s="97" customFormat="1" ht="22.5" customHeight="1">
      <c r="A22" s="341" t="s">
        <v>131</v>
      </c>
      <c r="B22" s="342"/>
      <c r="C22" s="342"/>
      <c r="D22" s="343"/>
      <c r="E22" s="105">
        <f>SUM(E13:E21)</f>
        <v>31174331</v>
      </c>
      <c r="F22" s="106">
        <f>SUM(F13:F21)</f>
        <v>4765448</v>
      </c>
      <c r="G22" s="105">
        <f>SUM(G13:G21)</f>
        <v>1196356</v>
      </c>
      <c r="H22" s="102"/>
      <c r="I22" s="105">
        <v>386034</v>
      </c>
      <c r="J22" s="105">
        <f>SUM(J14:J21)</f>
        <v>3183058</v>
      </c>
      <c r="K22" s="102">
        <v>10780000</v>
      </c>
      <c r="L22" s="102">
        <v>9505000</v>
      </c>
      <c r="M22" s="107" t="s">
        <v>35</v>
      </c>
    </row>
    <row r="24" spans="1:10" ht="12.75">
      <c r="A24" s="2" t="s">
        <v>66</v>
      </c>
      <c r="J24" s="95"/>
    </row>
    <row r="25" ht="12.75">
      <c r="A25" s="2" t="s">
        <v>63</v>
      </c>
    </row>
    <row r="26" spans="1:10" ht="12.75">
      <c r="A26" s="2" t="s">
        <v>64</v>
      </c>
      <c r="J26" s="97"/>
    </row>
    <row r="27" spans="1:10" ht="12.75">
      <c r="A27" s="2" t="s">
        <v>65</v>
      </c>
      <c r="J27" s="97"/>
    </row>
    <row r="28" spans="9:10" ht="12.75">
      <c r="I28" s="96"/>
      <c r="J28" s="97"/>
    </row>
    <row r="29" spans="1:13" ht="12.75">
      <c r="A29" s="88" t="s">
        <v>188</v>
      </c>
      <c r="F29" s="100"/>
      <c r="G29" s="100"/>
      <c r="H29" s="100"/>
      <c r="M29" s="2">
        <v>31</v>
      </c>
    </row>
    <row r="30" spans="6:8" ht="12.75">
      <c r="F30" s="100"/>
      <c r="G30" s="100"/>
      <c r="H30" s="100"/>
    </row>
    <row r="31" spans="6:8" ht="12.75">
      <c r="F31" s="100"/>
      <c r="G31" s="100"/>
      <c r="H31" s="100"/>
    </row>
    <row r="32" spans="6:8" ht="12.75">
      <c r="F32" s="100"/>
      <c r="G32" s="100"/>
      <c r="H32" s="100"/>
    </row>
    <row r="33" spans="6:9" ht="12.75">
      <c r="F33" s="96"/>
      <c r="G33" s="100"/>
      <c r="H33" s="100"/>
      <c r="I33" s="99"/>
    </row>
    <row r="34" spans="6:8" ht="12.75">
      <c r="F34" s="100"/>
      <c r="G34" s="100"/>
      <c r="H34" s="96"/>
    </row>
    <row r="35" ht="12.75">
      <c r="G35" s="97"/>
    </row>
    <row r="36" ht="12.75">
      <c r="G36" s="99"/>
    </row>
    <row r="37" spans="7:9" ht="12.75">
      <c r="G37" s="96"/>
      <c r="I37" s="97"/>
    </row>
    <row r="38" ht="12.75">
      <c r="I38" s="97"/>
    </row>
  </sheetData>
  <mergeCells count="17">
    <mergeCell ref="K8:K11"/>
    <mergeCell ref="A22:D22"/>
    <mergeCell ref="G8:J8"/>
    <mergeCell ref="G9:G11"/>
    <mergeCell ref="H9:H11"/>
    <mergeCell ref="I9:I11"/>
    <mergeCell ref="J9:J11"/>
    <mergeCell ref="A5:M5"/>
    <mergeCell ref="A7:A11"/>
    <mergeCell ref="B7:B11"/>
    <mergeCell ref="C7:C11"/>
    <mergeCell ref="D7:D11"/>
    <mergeCell ref="F7:L7"/>
    <mergeCell ref="M7:M11"/>
    <mergeCell ref="F8:F11"/>
    <mergeCell ref="E7:E11"/>
    <mergeCell ref="L8:L11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55" r:id="rId1"/>
  <headerFooter alignWithMargins="0">
    <oddHeader>&amp;R&amp;9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SheetLayoutView="75" workbookViewId="0" topLeftCell="A1">
      <selection activeCell="G4" sqref="G4:G8"/>
    </sheetView>
  </sheetViews>
  <sheetFormatPr defaultColWidth="9.00390625" defaultRowHeight="12.75"/>
  <cols>
    <col min="1" max="1" width="3.00390625" style="2" customWidth="1"/>
    <col min="2" max="2" width="5.375" style="4" customWidth="1"/>
    <col min="3" max="3" width="9.00390625" style="4" customWidth="1"/>
    <col min="4" max="4" width="42.25390625" style="2" customWidth="1"/>
    <col min="5" max="5" width="27.625" style="254" customWidth="1"/>
    <col min="6" max="6" width="13.875" style="2" customWidth="1"/>
    <col min="7" max="7" width="13.00390625" style="2" customWidth="1"/>
    <col min="8" max="8" width="16.75390625" style="2" customWidth="1"/>
    <col min="9" max="16384" width="9.125" style="2" customWidth="1"/>
  </cols>
  <sheetData>
    <row r="1" spans="1:8" ht="48.75" customHeight="1">
      <c r="A1" s="322"/>
      <c r="B1" s="323"/>
      <c r="C1" s="323"/>
      <c r="D1" s="323"/>
      <c r="E1" s="346" t="s">
        <v>374</v>
      </c>
      <c r="F1" s="346"/>
      <c r="G1" s="346"/>
      <c r="H1" s="347"/>
    </row>
    <row r="2" spans="1:8" ht="18">
      <c r="A2" s="352" t="s">
        <v>347</v>
      </c>
      <c r="B2" s="353"/>
      <c r="C2" s="353"/>
      <c r="D2" s="353"/>
      <c r="E2" s="353"/>
      <c r="F2" s="353"/>
      <c r="G2" s="353"/>
      <c r="H2" s="354"/>
    </row>
    <row r="3" spans="1:8" ht="10.5" customHeight="1">
      <c r="A3" s="300"/>
      <c r="B3" s="301"/>
      <c r="C3" s="301"/>
      <c r="D3" s="301"/>
      <c r="E3" s="302"/>
      <c r="F3" s="301"/>
      <c r="G3" s="301"/>
      <c r="H3" s="303" t="s">
        <v>29</v>
      </c>
    </row>
    <row r="4" spans="1:8" s="57" customFormat="1" ht="19.5" customHeight="1">
      <c r="A4" s="355" t="s">
        <v>42</v>
      </c>
      <c r="B4" s="355" t="s">
        <v>2</v>
      </c>
      <c r="C4" s="355" t="s">
        <v>3</v>
      </c>
      <c r="D4" s="357" t="s">
        <v>143</v>
      </c>
      <c r="E4" s="344" t="s">
        <v>348</v>
      </c>
      <c r="F4" s="348" t="s">
        <v>350</v>
      </c>
      <c r="G4" s="348" t="s">
        <v>351</v>
      </c>
      <c r="H4" s="357" t="s">
        <v>349</v>
      </c>
    </row>
    <row r="5" spans="1:8" s="57" customFormat="1" ht="40.5" customHeight="1">
      <c r="A5" s="355"/>
      <c r="B5" s="355"/>
      <c r="C5" s="355"/>
      <c r="D5" s="357"/>
      <c r="E5" s="344"/>
      <c r="F5" s="349"/>
      <c r="G5" s="349"/>
      <c r="H5" s="357"/>
    </row>
    <row r="6" spans="1:8" s="57" customFormat="1" ht="29.25" customHeight="1">
      <c r="A6" s="355"/>
      <c r="B6" s="355"/>
      <c r="C6" s="355"/>
      <c r="D6" s="357"/>
      <c r="E6" s="344"/>
      <c r="F6" s="349"/>
      <c r="G6" s="349"/>
      <c r="H6" s="357"/>
    </row>
    <row r="7" spans="1:8" s="57" customFormat="1" ht="19.5" customHeight="1">
      <c r="A7" s="355"/>
      <c r="B7" s="355"/>
      <c r="C7" s="355"/>
      <c r="D7" s="357"/>
      <c r="E7" s="344"/>
      <c r="F7" s="349"/>
      <c r="G7" s="349"/>
      <c r="H7" s="357"/>
    </row>
    <row r="8" spans="1:8" s="57" customFormat="1" ht="19.5" customHeight="1">
      <c r="A8" s="356"/>
      <c r="B8" s="356"/>
      <c r="C8" s="356"/>
      <c r="D8" s="348"/>
      <c r="E8" s="345"/>
      <c r="F8" s="349"/>
      <c r="G8" s="349"/>
      <c r="H8" s="348"/>
    </row>
    <row r="9" spans="1:8" s="279" customFormat="1" ht="16.5" customHeight="1">
      <c r="A9" s="284">
        <v>1</v>
      </c>
      <c r="B9" s="284">
        <v>2</v>
      </c>
      <c r="C9" s="284">
        <v>3</v>
      </c>
      <c r="D9" s="284">
        <v>4</v>
      </c>
      <c r="E9" s="285">
        <v>5</v>
      </c>
      <c r="F9" s="284">
        <v>6</v>
      </c>
      <c r="G9" s="284">
        <v>7</v>
      </c>
      <c r="H9" s="284">
        <v>8</v>
      </c>
    </row>
    <row r="10" spans="1:8" s="264" customFormat="1" ht="22.5" customHeight="1" thickBot="1">
      <c r="A10" s="281"/>
      <c r="B10" s="281">
        <v>600</v>
      </c>
      <c r="C10" s="281"/>
      <c r="D10" s="282" t="s">
        <v>236</v>
      </c>
      <c r="E10" s="283">
        <f>SUM(E11)</f>
        <v>405000</v>
      </c>
      <c r="F10" s="281"/>
      <c r="G10" s="281"/>
      <c r="H10" s="281"/>
    </row>
    <row r="11" spans="1:8" s="264" customFormat="1" ht="22.5" customHeight="1" thickBot="1">
      <c r="A11" s="261"/>
      <c r="B11" s="261"/>
      <c r="C11" s="261">
        <v>60016</v>
      </c>
      <c r="D11" s="262" t="s">
        <v>231</v>
      </c>
      <c r="E11" s="263">
        <f>SUM(E12:E15)</f>
        <v>405000</v>
      </c>
      <c r="F11" s="261"/>
      <c r="G11" s="261"/>
      <c r="H11" s="261"/>
    </row>
    <row r="12" spans="1:8" ht="22.5" customHeight="1">
      <c r="A12" s="253">
        <v>1</v>
      </c>
      <c r="B12" s="253"/>
      <c r="C12" s="253"/>
      <c r="D12" s="255" t="s">
        <v>370</v>
      </c>
      <c r="E12" s="256">
        <v>130000</v>
      </c>
      <c r="F12" s="253">
        <v>2008</v>
      </c>
      <c r="G12" s="253">
        <v>2008</v>
      </c>
      <c r="H12" s="253"/>
    </row>
    <row r="13" spans="1:8" ht="22.5" customHeight="1">
      <c r="A13" s="253">
        <v>2</v>
      </c>
      <c r="B13" s="253"/>
      <c r="C13" s="253"/>
      <c r="D13" s="255" t="s">
        <v>362</v>
      </c>
      <c r="E13" s="256">
        <v>150000</v>
      </c>
      <c r="F13" s="253">
        <v>2008</v>
      </c>
      <c r="G13" s="253">
        <v>2008</v>
      </c>
      <c r="H13" s="253"/>
    </row>
    <row r="14" spans="1:8" ht="22.5" customHeight="1">
      <c r="A14" s="253">
        <v>3</v>
      </c>
      <c r="B14" s="253"/>
      <c r="C14" s="253"/>
      <c r="D14" s="255" t="s">
        <v>371</v>
      </c>
      <c r="E14" s="256">
        <v>95000</v>
      </c>
      <c r="F14" s="253">
        <v>2008</v>
      </c>
      <c r="G14" s="253">
        <v>2008</v>
      </c>
      <c r="H14" s="253"/>
    </row>
    <row r="15" spans="1:8" ht="22.5" customHeight="1" thickBot="1">
      <c r="A15" s="253">
        <v>4</v>
      </c>
      <c r="B15" s="253"/>
      <c r="C15" s="253"/>
      <c r="D15" s="255" t="s">
        <v>352</v>
      </c>
      <c r="E15" s="256">
        <v>30000</v>
      </c>
      <c r="F15" s="289">
        <v>2008</v>
      </c>
      <c r="G15" s="253">
        <v>2008</v>
      </c>
      <c r="H15" s="253"/>
    </row>
    <row r="16" spans="1:8" s="264" customFormat="1" ht="22.5" customHeight="1" thickBot="1">
      <c r="A16" s="261"/>
      <c r="B16" s="261">
        <v>700</v>
      </c>
      <c r="C16" s="261"/>
      <c r="D16" s="199" t="s">
        <v>233</v>
      </c>
      <c r="E16" s="263">
        <f>SUM(E17+E19)</f>
        <v>270000</v>
      </c>
      <c r="F16" s="278"/>
      <c r="G16" s="261"/>
      <c r="H16" s="261"/>
    </row>
    <row r="17" spans="1:8" s="264" customFormat="1" ht="22.5" customHeight="1" thickBot="1">
      <c r="A17" s="261"/>
      <c r="B17" s="261"/>
      <c r="C17" s="261">
        <v>70005</v>
      </c>
      <c r="D17" s="199" t="s">
        <v>353</v>
      </c>
      <c r="E17" s="263">
        <f>SUM(E18)</f>
        <v>190000</v>
      </c>
      <c r="F17" s="261"/>
      <c r="G17" s="261"/>
      <c r="H17" s="261"/>
    </row>
    <row r="18" spans="1:8" ht="22.5" customHeight="1" thickBot="1">
      <c r="A18" s="257">
        <v>1</v>
      </c>
      <c r="B18" s="257"/>
      <c r="C18" s="257"/>
      <c r="D18" s="259" t="s">
        <v>363</v>
      </c>
      <c r="E18" s="258">
        <v>190000</v>
      </c>
      <c r="F18" s="280">
        <v>2008</v>
      </c>
      <c r="G18" s="257">
        <v>2008</v>
      </c>
      <c r="H18" s="257"/>
    </row>
    <row r="19" spans="1:8" s="264" customFormat="1" ht="22.5" customHeight="1" thickBot="1">
      <c r="A19" s="261"/>
      <c r="B19" s="261"/>
      <c r="C19" s="261">
        <v>70095</v>
      </c>
      <c r="D19" s="199" t="s">
        <v>235</v>
      </c>
      <c r="E19" s="263">
        <f>SUM(E20)</f>
        <v>80000</v>
      </c>
      <c r="F19" s="281"/>
      <c r="G19" s="261"/>
      <c r="H19" s="261"/>
    </row>
    <row r="20" spans="1:8" ht="22.5" customHeight="1" thickBot="1">
      <c r="A20" s="257">
        <v>1</v>
      </c>
      <c r="B20" s="257"/>
      <c r="C20" s="257"/>
      <c r="D20" s="260" t="s">
        <v>354</v>
      </c>
      <c r="E20" s="258">
        <v>80000</v>
      </c>
      <c r="F20" s="257">
        <v>2008</v>
      </c>
      <c r="G20" s="257">
        <v>2008</v>
      </c>
      <c r="H20" s="257"/>
    </row>
    <row r="21" spans="1:8" s="264" customFormat="1" ht="22.5" customHeight="1">
      <c r="A21" s="304"/>
      <c r="B21" s="304">
        <v>750</v>
      </c>
      <c r="C21" s="304"/>
      <c r="D21" s="305" t="s">
        <v>245</v>
      </c>
      <c r="E21" s="306">
        <f>SUM(E22)</f>
        <v>80000</v>
      </c>
      <c r="F21" s="304"/>
      <c r="G21" s="304"/>
      <c r="H21" s="304"/>
    </row>
    <row r="22" spans="1:8" s="264" customFormat="1" ht="22.5" customHeight="1" thickBot="1">
      <c r="A22" s="293"/>
      <c r="B22" s="293"/>
      <c r="C22" s="293">
        <v>75023</v>
      </c>
      <c r="D22" s="294" t="s">
        <v>243</v>
      </c>
      <c r="E22" s="295">
        <f>SUM(E23:E24)</f>
        <v>80000</v>
      </c>
      <c r="F22" s="293"/>
      <c r="G22" s="293"/>
      <c r="H22" s="293"/>
    </row>
    <row r="23" spans="1:8" ht="30" customHeight="1">
      <c r="A23" s="272">
        <v>1</v>
      </c>
      <c r="B23" s="272"/>
      <c r="C23" s="272"/>
      <c r="D23" s="255" t="s">
        <v>355</v>
      </c>
      <c r="E23" s="292">
        <v>70000</v>
      </c>
      <c r="F23" s="272">
        <v>2008</v>
      </c>
      <c r="G23" s="272">
        <v>2008</v>
      </c>
      <c r="H23" s="272"/>
    </row>
    <row r="24" spans="1:8" ht="30" customHeight="1" thickBot="1">
      <c r="A24" s="257">
        <v>2</v>
      </c>
      <c r="B24" s="257"/>
      <c r="C24" s="257"/>
      <c r="D24" s="259" t="s">
        <v>367</v>
      </c>
      <c r="E24" s="258">
        <v>10000</v>
      </c>
      <c r="F24" s="272">
        <v>2008</v>
      </c>
      <c r="G24" s="272">
        <v>2008</v>
      </c>
      <c r="H24" s="257"/>
    </row>
    <row r="25" spans="1:8" s="264" customFormat="1" ht="30" customHeight="1" thickBot="1">
      <c r="A25" s="261"/>
      <c r="B25" s="261">
        <v>801</v>
      </c>
      <c r="C25" s="261"/>
      <c r="D25" s="199" t="s">
        <v>252</v>
      </c>
      <c r="E25" s="277">
        <f>SUM(E26)</f>
        <v>25000</v>
      </c>
      <c r="F25" s="261"/>
      <c r="G25" s="261"/>
      <c r="H25" s="286"/>
    </row>
    <row r="26" spans="1:8" s="264" customFormat="1" ht="30" customHeight="1" thickBot="1">
      <c r="A26" s="261"/>
      <c r="B26" s="261"/>
      <c r="C26" s="261">
        <v>80101</v>
      </c>
      <c r="D26" s="199" t="s">
        <v>253</v>
      </c>
      <c r="E26" s="277">
        <f>SUM(E27)</f>
        <v>25000</v>
      </c>
      <c r="F26" s="261"/>
      <c r="G26" s="261"/>
      <c r="H26" s="286"/>
    </row>
    <row r="27" spans="1:8" s="264" customFormat="1" ht="30" customHeight="1" thickBot="1">
      <c r="A27" s="296">
        <v>1</v>
      </c>
      <c r="B27" s="261"/>
      <c r="C27" s="261"/>
      <c r="D27" s="275" t="s">
        <v>372</v>
      </c>
      <c r="E27" s="297">
        <v>25000</v>
      </c>
      <c r="F27" s="296">
        <v>2008</v>
      </c>
      <c r="G27" s="296">
        <v>2008</v>
      </c>
      <c r="H27" s="286"/>
    </row>
    <row r="28" spans="1:8" s="264" customFormat="1" ht="30" customHeight="1" thickBot="1">
      <c r="A28" s="261"/>
      <c r="B28" s="261">
        <v>851</v>
      </c>
      <c r="C28" s="261"/>
      <c r="D28" s="199" t="s">
        <v>262</v>
      </c>
      <c r="E28" s="277">
        <f>SUM(E29)</f>
        <v>40000</v>
      </c>
      <c r="F28" s="261"/>
      <c r="G28" s="261"/>
      <c r="H28" s="286"/>
    </row>
    <row r="29" spans="1:8" s="264" customFormat="1" ht="30" customHeight="1" thickBot="1">
      <c r="A29" s="261"/>
      <c r="B29" s="261"/>
      <c r="C29" s="261">
        <v>85154</v>
      </c>
      <c r="D29" s="199" t="s">
        <v>264</v>
      </c>
      <c r="E29" s="277">
        <f>SUM(E30)</f>
        <v>40000</v>
      </c>
      <c r="F29" s="261"/>
      <c r="G29" s="261"/>
      <c r="H29" s="286"/>
    </row>
    <row r="30" spans="1:8" ht="30" customHeight="1" thickBot="1">
      <c r="A30" s="257">
        <v>1</v>
      </c>
      <c r="B30" s="257"/>
      <c r="C30" s="257"/>
      <c r="D30" s="215" t="s">
        <v>368</v>
      </c>
      <c r="E30" s="273">
        <v>40000</v>
      </c>
      <c r="F30" s="257">
        <v>2008</v>
      </c>
      <c r="G30" s="257">
        <v>2008</v>
      </c>
      <c r="H30" s="287"/>
    </row>
    <row r="31" spans="1:8" s="264" customFormat="1" ht="30" customHeight="1" thickBot="1">
      <c r="A31" s="261"/>
      <c r="B31" s="261">
        <v>852</v>
      </c>
      <c r="C31" s="261"/>
      <c r="D31" s="199" t="s">
        <v>265</v>
      </c>
      <c r="E31" s="277">
        <f>SUM(E32)</f>
        <v>5000</v>
      </c>
      <c r="F31" s="261"/>
      <c r="G31" s="261"/>
      <c r="H31" s="286"/>
    </row>
    <row r="32" spans="1:8" s="264" customFormat="1" ht="30" customHeight="1" thickBot="1">
      <c r="A32" s="261"/>
      <c r="B32" s="261"/>
      <c r="C32" s="261">
        <v>85219</v>
      </c>
      <c r="D32" s="199" t="s">
        <v>268</v>
      </c>
      <c r="E32" s="277">
        <f>SUM(E33)</f>
        <v>5000</v>
      </c>
      <c r="F32" s="261"/>
      <c r="G32" s="261"/>
      <c r="H32" s="286"/>
    </row>
    <row r="33" spans="1:8" ht="30" customHeight="1" thickBot="1">
      <c r="A33" s="257">
        <v>1</v>
      </c>
      <c r="B33" s="257"/>
      <c r="C33" s="257"/>
      <c r="D33" s="259" t="s">
        <v>367</v>
      </c>
      <c r="E33" s="273">
        <v>5000</v>
      </c>
      <c r="F33" s="257">
        <v>2008</v>
      </c>
      <c r="G33" s="257">
        <v>2008</v>
      </c>
      <c r="H33" s="287"/>
    </row>
    <row r="34" spans="1:8" s="264" customFormat="1" ht="30" customHeight="1" thickBot="1">
      <c r="A34" s="261"/>
      <c r="B34" s="261">
        <v>900</v>
      </c>
      <c r="C34" s="261"/>
      <c r="D34" s="199" t="s">
        <v>272</v>
      </c>
      <c r="E34" s="277">
        <f>SUM(E35+E40)</f>
        <v>375000</v>
      </c>
      <c r="F34" s="261"/>
      <c r="G34" s="261"/>
      <c r="H34" s="286"/>
    </row>
    <row r="35" spans="1:8" s="264" customFormat="1" ht="30" customHeight="1">
      <c r="A35" s="304"/>
      <c r="B35" s="304"/>
      <c r="C35" s="304">
        <v>90015</v>
      </c>
      <c r="D35" s="305" t="s">
        <v>275</v>
      </c>
      <c r="E35" s="307">
        <f>SUM(E36:E39)</f>
        <v>195000</v>
      </c>
      <c r="F35" s="304"/>
      <c r="G35" s="304"/>
      <c r="H35" s="308"/>
    </row>
    <row r="36" spans="1:8" ht="25.5" customHeight="1">
      <c r="A36" s="32">
        <v>1</v>
      </c>
      <c r="B36" s="32"/>
      <c r="C36" s="32"/>
      <c r="D36" s="266" t="s">
        <v>359</v>
      </c>
      <c r="E36" s="268">
        <v>80000</v>
      </c>
      <c r="F36" s="32">
        <v>2008</v>
      </c>
      <c r="G36" s="32">
        <v>2008</v>
      </c>
      <c r="H36" s="253"/>
    </row>
    <row r="37" spans="1:8" ht="22.5" customHeight="1">
      <c r="A37" s="32">
        <v>2</v>
      </c>
      <c r="B37" s="32"/>
      <c r="C37" s="32"/>
      <c r="D37" s="266" t="s">
        <v>364</v>
      </c>
      <c r="E37" s="268">
        <v>80000</v>
      </c>
      <c r="F37" s="272">
        <v>2008</v>
      </c>
      <c r="G37" s="32">
        <v>2008</v>
      </c>
      <c r="H37" s="32"/>
    </row>
    <row r="38" spans="1:8" ht="22.5" customHeight="1">
      <c r="A38" s="32">
        <v>3</v>
      </c>
      <c r="B38" s="32"/>
      <c r="C38" s="32"/>
      <c r="D38" s="266" t="s">
        <v>360</v>
      </c>
      <c r="E38" s="268">
        <v>15000</v>
      </c>
      <c r="F38" s="32">
        <v>2008</v>
      </c>
      <c r="G38" s="32">
        <v>2008</v>
      </c>
      <c r="H38" s="32"/>
    </row>
    <row r="39" spans="1:8" ht="36.75" customHeight="1" thickBot="1">
      <c r="A39" s="253">
        <v>4</v>
      </c>
      <c r="B39" s="253"/>
      <c r="C39" s="253"/>
      <c r="D39" s="275" t="s">
        <v>365</v>
      </c>
      <c r="E39" s="270">
        <v>20000</v>
      </c>
      <c r="F39" s="253">
        <v>2008</v>
      </c>
      <c r="G39" s="253">
        <v>2008</v>
      </c>
      <c r="H39" s="253"/>
    </row>
    <row r="40" spans="1:8" s="264" customFormat="1" ht="22.5" customHeight="1" thickBot="1">
      <c r="A40" s="261"/>
      <c r="B40" s="261"/>
      <c r="C40" s="261">
        <v>90095</v>
      </c>
      <c r="D40" s="199" t="s">
        <v>235</v>
      </c>
      <c r="E40" s="277">
        <f>SUM(E41:E43)</f>
        <v>180000</v>
      </c>
      <c r="F40" s="261"/>
      <c r="G40" s="261"/>
      <c r="H40" s="286"/>
    </row>
    <row r="41" spans="1:8" ht="22.5" customHeight="1">
      <c r="A41" s="272">
        <v>1</v>
      </c>
      <c r="B41" s="272"/>
      <c r="C41" s="272"/>
      <c r="D41" s="274" t="s">
        <v>369</v>
      </c>
      <c r="E41" s="290">
        <v>100000</v>
      </c>
      <c r="F41" s="272">
        <v>2008</v>
      </c>
      <c r="G41" s="272">
        <v>2008</v>
      </c>
      <c r="H41" s="291"/>
    </row>
    <row r="42" spans="1:8" ht="22.5" customHeight="1">
      <c r="A42" s="32">
        <v>2</v>
      </c>
      <c r="B42" s="32"/>
      <c r="C42" s="32"/>
      <c r="D42" s="271" t="s">
        <v>357</v>
      </c>
      <c r="E42" s="269">
        <v>50000</v>
      </c>
      <c r="F42" s="32">
        <v>2008</v>
      </c>
      <c r="G42" s="32">
        <v>2008</v>
      </c>
      <c r="H42" s="33"/>
    </row>
    <row r="43" spans="1:8" ht="31.5" customHeight="1" thickBot="1">
      <c r="A43" s="253">
        <v>3</v>
      </c>
      <c r="B43" s="253"/>
      <c r="C43" s="253"/>
      <c r="D43" s="275" t="s">
        <v>358</v>
      </c>
      <c r="E43" s="276">
        <v>30000</v>
      </c>
      <c r="F43" s="253">
        <v>2008</v>
      </c>
      <c r="G43" s="253">
        <v>2008</v>
      </c>
      <c r="H43" s="288"/>
    </row>
    <row r="44" spans="1:8" s="264" customFormat="1" ht="22.5" customHeight="1" thickBot="1">
      <c r="A44" s="261"/>
      <c r="B44" s="261">
        <v>926</v>
      </c>
      <c r="C44" s="261"/>
      <c r="D44" s="199" t="s">
        <v>278</v>
      </c>
      <c r="E44" s="277">
        <f>SUM(E45+E47)</f>
        <v>80000</v>
      </c>
      <c r="F44" s="261"/>
      <c r="G44" s="261"/>
      <c r="H44" s="286"/>
    </row>
    <row r="45" spans="1:8" s="264" customFormat="1" ht="22.5" customHeight="1" thickBot="1">
      <c r="A45" s="261"/>
      <c r="B45" s="261"/>
      <c r="C45" s="261">
        <v>92601</v>
      </c>
      <c r="D45" s="199" t="s">
        <v>366</v>
      </c>
      <c r="E45" s="277">
        <f>SUM(E46)</f>
        <v>50000</v>
      </c>
      <c r="F45" s="261"/>
      <c r="G45" s="261"/>
      <c r="H45" s="286"/>
    </row>
    <row r="46" spans="1:8" s="264" customFormat="1" ht="28.5" customHeight="1" thickBot="1">
      <c r="A46" s="280">
        <v>1</v>
      </c>
      <c r="B46" s="261"/>
      <c r="C46" s="261"/>
      <c r="D46" s="197" t="s">
        <v>373</v>
      </c>
      <c r="E46" s="268">
        <v>50000</v>
      </c>
      <c r="F46" s="32">
        <v>2008</v>
      </c>
      <c r="G46" s="32">
        <v>2008</v>
      </c>
      <c r="H46" s="286"/>
    </row>
    <row r="47" spans="1:8" s="264" customFormat="1" ht="22.5" customHeight="1" thickBot="1">
      <c r="A47" s="261"/>
      <c r="B47" s="261"/>
      <c r="C47" s="261">
        <v>92695</v>
      </c>
      <c r="D47" s="199" t="s">
        <v>235</v>
      </c>
      <c r="E47" s="277">
        <f>SUM(E48:E48)</f>
        <v>30000</v>
      </c>
      <c r="F47" s="261"/>
      <c r="G47" s="261"/>
      <c r="H47" s="286"/>
    </row>
    <row r="48" spans="1:8" ht="22.5" customHeight="1" thickBot="1">
      <c r="A48" s="253">
        <v>1</v>
      </c>
      <c r="B48" s="253"/>
      <c r="C48" s="253"/>
      <c r="D48" s="267" t="s">
        <v>356</v>
      </c>
      <c r="E48" s="270">
        <v>30000</v>
      </c>
      <c r="F48" s="253">
        <v>2008</v>
      </c>
      <c r="G48" s="253">
        <v>2008</v>
      </c>
      <c r="H48" s="288"/>
    </row>
    <row r="49" spans="1:8" ht="28.5" customHeight="1" thickBot="1">
      <c r="A49" s="350" t="s">
        <v>361</v>
      </c>
      <c r="B49" s="351"/>
      <c r="C49" s="351"/>
      <c r="D49" s="351"/>
      <c r="E49" s="277">
        <f>SUM(E44+E34+E31+E28+E25+E21+E16+E10)</f>
        <v>1280000</v>
      </c>
      <c r="F49" s="298"/>
      <c r="G49" s="298"/>
      <c r="H49" s="299"/>
    </row>
    <row r="56" ht="12.75">
      <c r="A56" s="88"/>
    </row>
  </sheetData>
  <mergeCells count="11">
    <mergeCell ref="A49:D49"/>
    <mergeCell ref="A2:H2"/>
    <mergeCell ref="A4:A8"/>
    <mergeCell ref="B4:B8"/>
    <mergeCell ref="C4:C8"/>
    <mergeCell ref="D4:D8"/>
    <mergeCell ref="H4:H8"/>
    <mergeCell ref="E4:E8"/>
    <mergeCell ref="E1:H1"/>
    <mergeCell ref="F4:F8"/>
    <mergeCell ref="G4:G8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fitToHeight="999" fitToWidth="1"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workbookViewId="0" topLeftCell="A8">
      <pane xSplit="2" ySplit="2" topLeftCell="C10" activePane="bottomRight" state="frozen"/>
      <selection pane="topLeft" activeCell="A8" sqref="A8"/>
      <selection pane="topRight" activeCell="C8" sqref="C8"/>
      <selection pane="bottomLeft" activeCell="A10" sqref="A10"/>
      <selection pane="bottomRight" activeCell="A48" sqref="A48:IV48"/>
    </sheetView>
  </sheetViews>
  <sheetFormatPr defaultColWidth="9.00390625" defaultRowHeight="12.75"/>
  <cols>
    <col min="1" max="1" width="3.625" style="14" bestFit="1" customWidth="1"/>
    <col min="2" max="2" width="21.125" style="14" customWidth="1"/>
    <col min="3" max="3" width="13.00390625" style="14" customWidth="1"/>
    <col min="4" max="4" width="10.625" style="14" customWidth="1"/>
    <col min="5" max="5" width="12.00390625" style="14" customWidth="1"/>
    <col min="6" max="6" width="10.625" style="14" customWidth="1"/>
    <col min="7" max="7" width="9.75390625" style="14" customWidth="1"/>
    <col min="8" max="8" width="10.25390625" style="14" customWidth="1"/>
    <col min="9" max="9" width="10.625" style="14" customWidth="1"/>
    <col min="10" max="11" width="7.75390625" style="14" customWidth="1"/>
    <col min="12" max="12" width="9.75390625" style="14" customWidth="1"/>
    <col min="13" max="13" width="11.75390625" style="14" customWidth="1"/>
    <col min="14" max="14" width="12.375" style="14" customWidth="1"/>
    <col min="15" max="15" width="8.25390625" style="14" customWidth="1"/>
    <col min="16" max="16" width="8.125" style="14" customWidth="1"/>
    <col min="17" max="17" width="9.75390625" style="14" customWidth="1"/>
    <col min="18" max="16384" width="10.25390625" style="14" customWidth="1"/>
  </cols>
  <sheetData>
    <row r="1" spans="1:17" ht="12.75">
      <c r="A1" s="375" t="s">
        <v>124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</row>
    <row r="3" spans="1:17" ht="11.25">
      <c r="A3" s="374" t="s">
        <v>42</v>
      </c>
      <c r="B3" s="374" t="s">
        <v>72</v>
      </c>
      <c r="C3" s="373" t="s">
        <v>73</v>
      </c>
      <c r="D3" s="373" t="s">
        <v>207</v>
      </c>
      <c r="E3" s="373" t="s">
        <v>129</v>
      </c>
      <c r="F3" s="374" t="s">
        <v>6</v>
      </c>
      <c r="G3" s="374"/>
      <c r="H3" s="374" t="s">
        <v>70</v>
      </c>
      <c r="I3" s="374"/>
      <c r="J3" s="374"/>
      <c r="K3" s="374"/>
      <c r="L3" s="374"/>
      <c r="M3" s="374"/>
      <c r="N3" s="374"/>
      <c r="O3" s="374"/>
      <c r="P3" s="374"/>
      <c r="Q3" s="374"/>
    </row>
    <row r="4" spans="1:17" ht="11.25">
      <c r="A4" s="374"/>
      <c r="B4" s="374"/>
      <c r="C4" s="373"/>
      <c r="D4" s="373"/>
      <c r="E4" s="373"/>
      <c r="F4" s="373" t="s">
        <v>126</v>
      </c>
      <c r="G4" s="373" t="s">
        <v>127</v>
      </c>
      <c r="H4" s="374" t="s">
        <v>67</v>
      </c>
      <c r="I4" s="374"/>
      <c r="J4" s="374"/>
      <c r="K4" s="374"/>
      <c r="L4" s="374"/>
      <c r="M4" s="374"/>
      <c r="N4" s="374"/>
      <c r="O4" s="374"/>
      <c r="P4" s="374"/>
      <c r="Q4" s="374"/>
    </row>
    <row r="5" spans="1:17" ht="11.25">
      <c r="A5" s="374"/>
      <c r="B5" s="374"/>
      <c r="C5" s="373"/>
      <c r="D5" s="373"/>
      <c r="E5" s="373"/>
      <c r="F5" s="373"/>
      <c r="G5" s="373"/>
      <c r="H5" s="373" t="s">
        <v>75</v>
      </c>
      <c r="I5" s="374" t="s">
        <v>76</v>
      </c>
      <c r="J5" s="374"/>
      <c r="K5" s="374"/>
      <c r="L5" s="374"/>
      <c r="M5" s="374"/>
      <c r="N5" s="374"/>
      <c r="O5" s="374"/>
      <c r="P5" s="374"/>
      <c r="Q5" s="374"/>
    </row>
    <row r="6" spans="1:17" ht="14.25" customHeight="1">
      <c r="A6" s="374"/>
      <c r="B6" s="374"/>
      <c r="C6" s="373"/>
      <c r="D6" s="373"/>
      <c r="E6" s="373"/>
      <c r="F6" s="373"/>
      <c r="G6" s="373"/>
      <c r="H6" s="373"/>
      <c r="I6" s="374" t="s">
        <v>77</v>
      </c>
      <c r="J6" s="374"/>
      <c r="K6" s="374"/>
      <c r="L6" s="374"/>
      <c r="M6" s="374" t="s">
        <v>74</v>
      </c>
      <c r="N6" s="374"/>
      <c r="O6" s="374"/>
      <c r="P6" s="374"/>
      <c r="Q6" s="374"/>
    </row>
    <row r="7" spans="1:17" ht="12.75" customHeight="1">
      <c r="A7" s="374"/>
      <c r="B7" s="374"/>
      <c r="C7" s="373"/>
      <c r="D7" s="373"/>
      <c r="E7" s="373"/>
      <c r="F7" s="373"/>
      <c r="G7" s="373"/>
      <c r="H7" s="373"/>
      <c r="I7" s="373" t="s">
        <v>78</v>
      </c>
      <c r="J7" s="374" t="s">
        <v>79</v>
      </c>
      <c r="K7" s="374"/>
      <c r="L7" s="374"/>
      <c r="M7" s="373" t="s">
        <v>80</v>
      </c>
      <c r="N7" s="373" t="s">
        <v>79</v>
      </c>
      <c r="O7" s="373"/>
      <c r="P7" s="373"/>
      <c r="Q7" s="373"/>
    </row>
    <row r="8" spans="1:17" ht="46.5" customHeight="1">
      <c r="A8" s="374"/>
      <c r="B8" s="374"/>
      <c r="C8" s="373"/>
      <c r="D8" s="373"/>
      <c r="E8" s="373"/>
      <c r="F8" s="373"/>
      <c r="G8" s="373"/>
      <c r="H8" s="373"/>
      <c r="I8" s="373"/>
      <c r="J8" s="56" t="s">
        <v>128</v>
      </c>
      <c r="K8" s="56" t="s">
        <v>81</v>
      </c>
      <c r="L8" s="56" t="s">
        <v>82</v>
      </c>
      <c r="M8" s="373"/>
      <c r="N8" s="56" t="s">
        <v>83</v>
      </c>
      <c r="O8" s="56" t="s">
        <v>128</v>
      </c>
      <c r="P8" s="56" t="s">
        <v>81</v>
      </c>
      <c r="Q8" s="56" t="s">
        <v>84</v>
      </c>
    </row>
    <row r="9" spans="1:17" ht="7.5" customHeight="1" thickBot="1">
      <c r="A9" s="138">
        <v>1</v>
      </c>
      <c r="B9" s="138">
        <v>2</v>
      </c>
      <c r="C9" s="140">
        <v>3</v>
      </c>
      <c r="D9" s="140">
        <v>4</v>
      </c>
      <c r="E9" s="140">
        <v>5</v>
      </c>
      <c r="F9" s="138">
        <v>6</v>
      </c>
      <c r="G9" s="140">
        <v>7</v>
      </c>
      <c r="H9" s="138">
        <v>8</v>
      </c>
      <c r="I9" s="138">
        <v>9</v>
      </c>
      <c r="J9" s="140">
        <v>10</v>
      </c>
      <c r="K9" s="140">
        <v>11</v>
      </c>
      <c r="L9" s="140">
        <v>12</v>
      </c>
      <c r="M9" s="138">
        <v>13</v>
      </c>
      <c r="N9" s="140">
        <v>14</v>
      </c>
      <c r="O9" s="140">
        <v>15</v>
      </c>
      <c r="P9" s="138">
        <v>16</v>
      </c>
      <c r="Q9" s="138">
        <v>17</v>
      </c>
    </row>
    <row r="10" spans="1:17" s="108" customFormat="1" ht="12" thickBot="1">
      <c r="A10" s="137" t="s">
        <v>4</v>
      </c>
      <c r="B10" s="139" t="s">
        <v>85</v>
      </c>
      <c r="C10" s="378" t="s">
        <v>35</v>
      </c>
      <c r="D10" s="379"/>
      <c r="E10" s="141">
        <v>5045778</v>
      </c>
      <c r="F10" s="139">
        <v>1503087</v>
      </c>
      <c r="G10" s="142">
        <v>3542691</v>
      </c>
      <c r="H10" s="139">
        <v>4691198</v>
      </c>
      <c r="I10" s="139">
        <v>1374086</v>
      </c>
      <c r="J10" s="142"/>
      <c r="K10" s="142"/>
      <c r="L10" s="142">
        <v>1374086</v>
      </c>
      <c r="M10" s="139">
        <v>3317112</v>
      </c>
      <c r="N10" s="142"/>
      <c r="O10" s="142"/>
      <c r="P10" s="139"/>
      <c r="Q10" s="139">
        <v>3317112</v>
      </c>
    </row>
    <row r="11" spans="1:17" s="110" customFormat="1" ht="12.75" customHeight="1">
      <c r="A11" s="360" t="s">
        <v>86</v>
      </c>
      <c r="B11" s="136" t="s">
        <v>87</v>
      </c>
      <c r="C11" s="363" t="s">
        <v>198</v>
      </c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5"/>
    </row>
    <row r="12" spans="1:17" s="110" customFormat="1" ht="12.75" customHeight="1">
      <c r="A12" s="361"/>
      <c r="B12" s="109" t="s">
        <v>88</v>
      </c>
      <c r="C12" s="366" t="s">
        <v>199</v>
      </c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8"/>
    </row>
    <row r="13" spans="1:17" s="110" customFormat="1" ht="12.75" customHeight="1">
      <c r="A13" s="361"/>
      <c r="B13" s="109" t="s">
        <v>89</v>
      </c>
      <c r="C13" s="366" t="s">
        <v>200</v>
      </c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8"/>
    </row>
    <row r="14" spans="1:17" s="110" customFormat="1" ht="12.75" customHeight="1">
      <c r="A14" s="361"/>
      <c r="B14" s="109" t="s">
        <v>90</v>
      </c>
      <c r="C14" s="369" t="s">
        <v>201</v>
      </c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1"/>
    </row>
    <row r="15" spans="1:17" s="110" customFormat="1" ht="11.25">
      <c r="A15" s="361"/>
      <c r="B15" s="111" t="s">
        <v>91</v>
      </c>
      <c r="C15" s="122" t="s">
        <v>202</v>
      </c>
      <c r="D15" s="122" t="s">
        <v>209</v>
      </c>
      <c r="E15" s="122">
        <f>F15+G15</f>
        <v>134177.41999999998</v>
      </c>
      <c r="F15" s="122">
        <v>59794.03</v>
      </c>
      <c r="G15" s="122">
        <v>74383.39</v>
      </c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1:17" s="110" customFormat="1" ht="11.25">
      <c r="A16" s="361"/>
      <c r="B16" s="111" t="s">
        <v>144</v>
      </c>
      <c r="C16" s="123"/>
      <c r="D16" s="123"/>
      <c r="E16" s="123">
        <f>F16+G16</f>
        <v>21255</v>
      </c>
      <c r="F16" s="123">
        <f>I16</f>
        <v>13699</v>
      </c>
      <c r="G16" s="123">
        <f>M16</f>
        <v>7556</v>
      </c>
      <c r="H16" s="123">
        <f>I16+M16</f>
        <v>21255</v>
      </c>
      <c r="I16" s="123">
        <f>SUM(J16:L16)</f>
        <v>13699</v>
      </c>
      <c r="J16" s="123"/>
      <c r="K16" s="123"/>
      <c r="L16" s="123">
        <v>13699</v>
      </c>
      <c r="M16" s="123">
        <f>SUM(N16:Q16)</f>
        <v>7556</v>
      </c>
      <c r="N16" s="123"/>
      <c r="O16" s="123"/>
      <c r="P16" s="123"/>
      <c r="Q16" s="123">
        <v>7556</v>
      </c>
    </row>
    <row r="17" spans="1:17" s="110" customFormat="1" ht="11.25">
      <c r="A17" s="361"/>
      <c r="B17" s="111" t="s">
        <v>37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s="110" customFormat="1" ht="11.25">
      <c r="A18" s="361"/>
      <c r="B18" s="111" t="s">
        <v>41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s="110" customFormat="1" ht="11.25">
      <c r="A19" s="361"/>
      <c r="B19" s="111" t="s">
        <v>145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34"/>
    </row>
    <row r="20" spans="1:18" s="110" customFormat="1" ht="12.75" customHeight="1">
      <c r="A20" s="362" t="s">
        <v>92</v>
      </c>
      <c r="B20" s="109" t="s">
        <v>87</v>
      </c>
      <c r="C20" s="113" t="s">
        <v>198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7"/>
      <c r="R20" s="150"/>
    </row>
    <row r="21" spans="1:17" s="110" customFormat="1" ht="11.25">
      <c r="A21" s="362"/>
      <c r="B21" s="109" t="s">
        <v>88</v>
      </c>
      <c r="C21" s="116" t="s">
        <v>199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8"/>
    </row>
    <row r="22" spans="1:18" s="110" customFormat="1" ht="11.25">
      <c r="A22" s="362"/>
      <c r="B22" s="109" t="s">
        <v>89</v>
      </c>
      <c r="C22" s="116" t="s">
        <v>200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50"/>
    </row>
    <row r="23" spans="1:18" s="110" customFormat="1" ht="12.75" customHeight="1">
      <c r="A23" s="362"/>
      <c r="B23" s="109" t="s">
        <v>90</v>
      </c>
      <c r="C23" s="119" t="s">
        <v>206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17"/>
      <c r="R23" s="150"/>
    </row>
    <row r="24" spans="1:18" s="110" customFormat="1" ht="11.25">
      <c r="A24" s="362"/>
      <c r="B24" s="111" t="s">
        <v>91</v>
      </c>
      <c r="C24" s="122" t="s">
        <v>203</v>
      </c>
      <c r="D24" s="122" t="s">
        <v>209</v>
      </c>
      <c r="E24" s="122">
        <v>489040.49</v>
      </c>
      <c r="F24" s="122">
        <f>E24*25%</f>
        <v>122260.1225</v>
      </c>
      <c r="G24" s="122">
        <f>E24*75%</f>
        <v>366780.3675</v>
      </c>
      <c r="H24" s="122"/>
      <c r="I24" s="122"/>
      <c r="J24" s="122"/>
      <c r="K24" s="122"/>
      <c r="L24" s="122"/>
      <c r="M24" s="122"/>
      <c r="N24" s="122"/>
      <c r="O24" s="122"/>
      <c r="P24" s="122"/>
      <c r="Q24" s="133"/>
      <c r="R24" s="125"/>
    </row>
    <row r="25" spans="1:18" s="110" customFormat="1" ht="11.25">
      <c r="A25" s="362"/>
      <c r="B25" s="111" t="s">
        <v>144</v>
      </c>
      <c r="C25" s="123"/>
      <c r="D25" s="123"/>
      <c r="E25" s="123">
        <f>F25+G25</f>
        <v>335302</v>
      </c>
      <c r="F25" s="122">
        <f>I25</f>
        <v>83826</v>
      </c>
      <c r="G25" s="122">
        <f>M25</f>
        <v>251476</v>
      </c>
      <c r="H25" s="123">
        <f>I25+M25</f>
        <v>335302</v>
      </c>
      <c r="I25" s="123">
        <f>SUM(J25:L25)</f>
        <v>83826</v>
      </c>
      <c r="J25" s="123"/>
      <c r="K25" s="123"/>
      <c r="L25" s="123">
        <v>83826</v>
      </c>
      <c r="M25" s="123">
        <f>SUM(N25:Q25)</f>
        <v>251476</v>
      </c>
      <c r="N25" s="123"/>
      <c r="O25" s="123"/>
      <c r="P25" s="123"/>
      <c r="Q25" s="123">
        <v>251476</v>
      </c>
      <c r="R25" s="125"/>
    </row>
    <row r="26" spans="1:18" s="110" customFormat="1" ht="11.25">
      <c r="A26" s="362"/>
      <c r="B26" s="111" t="s">
        <v>37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5"/>
    </row>
    <row r="27" spans="1:18" s="110" customFormat="1" ht="11.25">
      <c r="A27" s="362"/>
      <c r="B27" s="111" t="s">
        <v>41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5"/>
    </row>
    <row r="28" spans="1:18" s="110" customFormat="1" ht="11.25">
      <c r="A28" s="362"/>
      <c r="B28" s="111" t="s">
        <v>145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5"/>
    </row>
    <row r="29" spans="1:17" s="110" customFormat="1" ht="12.75" customHeight="1">
      <c r="A29" s="362" t="s">
        <v>93</v>
      </c>
      <c r="B29" s="109" t="s">
        <v>87</v>
      </c>
      <c r="C29" s="113" t="s">
        <v>198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5"/>
    </row>
    <row r="30" spans="1:17" s="110" customFormat="1" ht="11.25">
      <c r="A30" s="362"/>
      <c r="B30" s="109" t="s">
        <v>88</v>
      </c>
      <c r="C30" s="116" t="s">
        <v>204</v>
      </c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8"/>
    </row>
    <row r="31" spans="1:17" s="110" customFormat="1" ht="11.25">
      <c r="A31" s="362"/>
      <c r="B31" s="109" t="s">
        <v>89</v>
      </c>
      <c r="C31" s="116" t="s">
        <v>205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8"/>
    </row>
    <row r="32" spans="1:17" s="110" customFormat="1" ht="12.75" customHeight="1">
      <c r="A32" s="362"/>
      <c r="B32" s="109" t="s">
        <v>90</v>
      </c>
      <c r="C32" s="119" t="s">
        <v>197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1"/>
    </row>
    <row r="33" spans="1:18" s="110" customFormat="1" ht="11.25">
      <c r="A33" s="362"/>
      <c r="B33" s="111" t="s">
        <v>91</v>
      </c>
      <c r="C33" s="122">
        <v>345</v>
      </c>
      <c r="D33" s="122" t="s">
        <v>208</v>
      </c>
      <c r="E33" s="122">
        <f>F33+G33</f>
        <v>4422561</v>
      </c>
      <c r="F33" s="122">
        <v>1321033</v>
      </c>
      <c r="G33" s="122">
        <v>3101528</v>
      </c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5"/>
    </row>
    <row r="34" spans="1:18" s="110" customFormat="1" ht="11.25">
      <c r="A34" s="362"/>
      <c r="B34" s="111" t="s">
        <v>144</v>
      </c>
      <c r="C34" s="123"/>
      <c r="D34" s="123"/>
      <c r="E34" s="123">
        <f>F34+G34</f>
        <v>4334641</v>
      </c>
      <c r="F34" s="126">
        <f>I34</f>
        <v>1276561</v>
      </c>
      <c r="G34" s="123">
        <f>M34</f>
        <v>3058080</v>
      </c>
      <c r="H34" s="123">
        <f>I34+M34</f>
        <v>4334641</v>
      </c>
      <c r="I34" s="123">
        <f>J34+K34+L34</f>
        <v>1276561</v>
      </c>
      <c r="J34" s="123"/>
      <c r="K34" s="123"/>
      <c r="L34" s="126">
        <v>1276561</v>
      </c>
      <c r="M34" s="123">
        <f>SUM(N34:Q34)</f>
        <v>3058080</v>
      </c>
      <c r="N34" s="123"/>
      <c r="O34" s="123"/>
      <c r="P34" s="123"/>
      <c r="Q34" s="123">
        <v>3058080</v>
      </c>
      <c r="R34" s="125"/>
    </row>
    <row r="35" spans="1:18" s="110" customFormat="1" ht="11.25">
      <c r="A35" s="362"/>
      <c r="B35" s="111" t="s">
        <v>37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5"/>
    </row>
    <row r="36" spans="1:18" s="110" customFormat="1" ht="11.25">
      <c r="A36" s="362"/>
      <c r="B36" s="111" t="s">
        <v>41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5"/>
    </row>
    <row r="37" spans="1:17" s="110" customFormat="1" ht="12" thickBot="1">
      <c r="A37" s="372"/>
      <c r="B37" s="143" t="s">
        <v>145</v>
      </c>
      <c r="C37" s="145"/>
      <c r="D37" s="145"/>
      <c r="E37" s="146"/>
      <c r="F37" s="146"/>
      <c r="G37" s="146"/>
      <c r="H37" s="145"/>
      <c r="I37" s="148"/>
      <c r="J37" s="145"/>
      <c r="K37" s="148"/>
      <c r="L37" s="148"/>
      <c r="M37" s="148"/>
      <c r="N37" s="145"/>
      <c r="O37" s="148"/>
      <c r="P37" s="148"/>
      <c r="Q37" s="148"/>
    </row>
    <row r="38" spans="1:17" s="108" customFormat="1" ht="12" thickBot="1">
      <c r="A38" s="137">
        <v>2</v>
      </c>
      <c r="B38" s="142" t="s">
        <v>94</v>
      </c>
      <c r="C38" s="376" t="s">
        <v>35</v>
      </c>
      <c r="D38" s="377"/>
      <c r="E38" s="141">
        <v>700809</v>
      </c>
      <c r="F38" s="141">
        <v>175202</v>
      </c>
      <c r="G38" s="142">
        <v>525607</v>
      </c>
      <c r="H38" s="142">
        <v>465267</v>
      </c>
      <c r="I38" s="142">
        <v>116317</v>
      </c>
      <c r="J38" s="142"/>
      <c r="K38" s="142"/>
      <c r="L38" s="142">
        <v>116317</v>
      </c>
      <c r="M38" s="142">
        <v>348950</v>
      </c>
      <c r="N38" s="141"/>
      <c r="O38" s="139"/>
      <c r="P38" s="142"/>
      <c r="Q38" s="142">
        <v>348950</v>
      </c>
    </row>
    <row r="39" spans="1:17" s="110" customFormat="1" ht="11.25">
      <c r="A39" s="360" t="s">
        <v>95</v>
      </c>
      <c r="B39" s="144" t="s">
        <v>87</v>
      </c>
      <c r="C39" s="127" t="s">
        <v>198</v>
      </c>
      <c r="D39" s="128"/>
      <c r="E39" s="147"/>
      <c r="F39" s="147"/>
      <c r="G39" s="128"/>
      <c r="H39" s="128"/>
      <c r="I39" s="128"/>
      <c r="J39" s="128"/>
      <c r="K39" s="128"/>
      <c r="L39" s="128"/>
      <c r="M39" s="128"/>
      <c r="N39" s="147"/>
      <c r="O39" s="147"/>
      <c r="P39" s="128"/>
      <c r="Q39" s="129"/>
    </row>
    <row r="40" spans="1:17" s="110" customFormat="1" ht="11.25">
      <c r="A40" s="361"/>
      <c r="B40" s="111" t="s">
        <v>88</v>
      </c>
      <c r="C40" s="127" t="s">
        <v>210</v>
      </c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9"/>
    </row>
    <row r="41" spans="1:17" s="110" customFormat="1" ht="11.25">
      <c r="A41" s="361"/>
      <c r="B41" s="111" t="s">
        <v>89</v>
      </c>
      <c r="C41" s="127" t="s">
        <v>211</v>
      </c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9"/>
    </row>
    <row r="42" spans="1:17" s="110" customFormat="1" ht="11.25">
      <c r="A42" s="361"/>
      <c r="B42" s="111" t="s">
        <v>90</v>
      </c>
      <c r="C42" s="130" t="s">
        <v>212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2"/>
    </row>
    <row r="43" spans="1:18" s="110" customFormat="1" ht="11.25">
      <c r="A43" s="361"/>
      <c r="B43" s="111" t="s">
        <v>91</v>
      </c>
      <c r="C43" s="111"/>
      <c r="D43" s="123" t="s">
        <v>213</v>
      </c>
      <c r="E43" s="123">
        <v>700809</v>
      </c>
      <c r="F43" s="123">
        <v>175202</v>
      </c>
      <c r="G43" s="123">
        <v>525607</v>
      </c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5"/>
    </row>
    <row r="44" spans="1:18" s="110" customFormat="1" ht="11.25">
      <c r="A44" s="361"/>
      <c r="B44" s="111" t="s">
        <v>144</v>
      </c>
      <c r="C44" s="112"/>
      <c r="D44" s="112"/>
      <c r="E44" s="123">
        <v>465267</v>
      </c>
      <c r="F44" s="123">
        <v>116317</v>
      </c>
      <c r="G44" s="123">
        <v>348950</v>
      </c>
      <c r="H44" s="123">
        <v>465267</v>
      </c>
      <c r="I44" s="123">
        <v>116317</v>
      </c>
      <c r="J44" s="123"/>
      <c r="K44" s="123"/>
      <c r="L44" s="123">
        <v>116317</v>
      </c>
      <c r="M44" s="123">
        <v>348950</v>
      </c>
      <c r="N44" s="123"/>
      <c r="O44" s="123"/>
      <c r="P44" s="123"/>
      <c r="Q44" s="123">
        <v>348950</v>
      </c>
      <c r="R44" s="125"/>
    </row>
    <row r="45" spans="1:18" s="110" customFormat="1" ht="11.25">
      <c r="A45" s="361"/>
      <c r="B45" s="111" t="s">
        <v>37</v>
      </c>
      <c r="C45" s="112"/>
      <c r="D45" s="112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5"/>
    </row>
    <row r="46" spans="1:17" s="110" customFormat="1" ht="11.25">
      <c r="A46" s="361"/>
      <c r="B46" s="111" t="s">
        <v>41</v>
      </c>
      <c r="C46" s="112"/>
      <c r="D46" s="112"/>
      <c r="E46" s="111"/>
      <c r="F46" s="111"/>
      <c r="G46" s="111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s="110" customFormat="1" ht="12" thickBot="1">
      <c r="A47" s="361"/>
      <c r="B47" s="111" t="s">
        <v>145</v>
      </c>
      <c r="C47" s="145"/>
      <c r="D47" s="145"/>
      <c r="E47" s="111"/>
      <c r="F47" s="146"/>
      <c r="G47" s="146"/>
      <c r="H47" s="112"/>
      <c r="I47" s="145"/>
      <c r="J47" s="145"/>
      <c r="K47" s="112"/>
      <c r="L47" s="112"/>
      <c r="M47" s="112"/>
      <c r="N47" s="145"/>
      <c r="O47" s="145"/>
      <c r="P47" s="145"/>
      <c r="Q47" s="145"/>
    </row>
    <row r="48" spans="1:17" s="108" customFormat="1" ht="15" customHeight="1" thickBot="1">
      <c r="A48" s="358" t="s">
        <v>97</v>
      </c>
      <c r="B48" s="358"/>
      <c r="C48" s="376" t="s">
        <v>35</v>
      </c>
      <c r="D48" s="377"/>
      <c r="E48" s="142">
        <v>5746587</v>
      </c>
      <c r="F48" s="142">
        <v>1678289</v>
      </c>
      <c r="G48" s="142">
        <v>4068298</v>
      </c>
      <c r="H48" s="142">
        <v>5156465</v>
      </c>
      <c r="I48" s="142">
        <v>1490403</v>
      </c>
      <c r="J48" s="142"/>
      <c r="K48" s="142"/>
      <c r="L48" s="142">
        <v>1490403</v>
      </c>
      <c r="M48" s="142">
        <v>3666062</v>
      </c>
      <c r="N48" s="142"/>
      <c r="O48" s="142"/>
      <c r="P48" s="142"/>
      <c r="Q48" s="142">
        <v>3666062</v>
      </c>
    </row>
    <row r="49" spans="3:17" ht="11.25">
      <c r="C49" s="149"/>
      <c r="D49" s="149"/>
      <c r="F49" s="149"/>
      <c r="G49" s="149"/>
      <c r="I49" s="149"/>
      <c r="J49" s="149"/>
      <c r="N49" s="149"/>
      <c r="O49" s="149"/>
      <c r="P49" s="149"/>
      <c r="Q49" s="149"/>
    </row>
    <row r="50" spans="1:10" ht="11.25">
      <c r="A50" s="359" t="s">
        <v>98</v>
      </c>
      <c r="B50" s="359"/>
      <c r="C50" s="359"/>
      <c r="D50" s="359"/>
      <c r="E50" s="359"/>
      <c r="F50" s="359"/>
      <c r="G50" s="359"/>
      <c r="H50" s="359"/>
      <c r="I50" s="359"/>
      <c r="J50" s="359"/>
    </row>
    <row r="51" spans="1:10" ht="11.25">
      <c r="A51" s="89" t="s">
        <v>125</v>
      </c>
      <c r="B51" s="89"/>
      <c r="C51" s="89"/>
      <c r="D51" s="89"/>
      <c r="E51" s="89"/>
      <c r="F51" s="89"/>
      <c r="G51" s="89"/>
      <c r="H51" s="89"/>
      <c r="I51" s="89"/>
      <c r="J51" s="89"/>
    </row>
    <row r="52" spans="1:10" ht="11.25">
      <c r="A52" s="89" t="s">
        <v>146</v>
      </c>
      <c r="B52" s="89"/>
      <c r="C52" s="89"/>
      <c r="D52" s="89"/>
      <c r="E52" s="89"/>
      <c r="F52" s="89"/>
      <c r="G52" s="89"/>
      <c r="H52" s="89"/>
      <c r="I52" s="89"/>
      <c r="J52" s="89"/>
    </row>
    <row r="60" ht="11.25">
      <c r="D60" s="135"/>
    </row>
  </sheetData>
  <mergeCells count="32">
    <mergeCell ref="A1:Q1"/>
    <mergeCell ref="C48:D48"/>
    <mergeCell ref="C38:D38"/>
    <mergeCell ref="N7:Q7"/>
    <mergeCell ref="C10:D10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48:B48"/>
    <mergeCell ref="A50:J50"/>
    <mergeCell ref="A11:A19"/>
    <mergeCell ref="A20:A28"/>
    <mergeCell ref="A39:A47"/>
    <mergeCell ref="C11:Q11"/>
    <mergeCell ref="C12:Q12"/>
    <mergeCell ref="C13:Q13"/>
    <mergeCell ref="C14:Q14"/>
    <mergeCell ref="A29:A37"/>
  </mergeCells>
  <printOptions/>
  <pageMargins left="0.3937007874015748" right="0.3937007874015748" top="0.76" bottom="0.5905511811023623" header="0.1968503937007874" footer="0.5118110236220472"/>
  <pageSetup fitToHeight="1" fitToWidth="1" horizontalDpi="300" verticalDpi="300" orientation="landscape" paperSize="9" scale="75" r:id="rId1"/>
  <headerFooter alignWithMargins="0">
    <oddHeader>&amp;R&amp;9Załącznik nr 9 do uchwały Nr.........
Rady Miasta Dęblin z dnia............
w sprawie uchwalenia budżetu Miasta Dęblin na 2007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19"/>
  <sheetViews>
    <sheetView showGridLines="0" workbookViewId="0" topLeftCell="A1">
      <selection activeCell="E22" sqref="E22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2" spans="1:4" ht="15" customHeight="1">
      <c r="A2" s="381" t="s">
        <v>303</v>
      </c>
      <c r="B2" s="381"/>
      <c r="C2" s="381"/>
      <c r="D2" s="381"/>
    </row>
    <row r="3" ht="6.75" customHeight="1">
      <c r="A3" s="19"/>
    </row>
    <row r="4" ht="12.75">
      <c r="D4" s="223" t="s">
        <v>29</v>
      </c>
    </row>
    <row r="5" spans="1:4" ht="15" customHeight="1">
      <c r="A5" s="355" t="s">
        <v>42</v>
      </c>
      <c r="B5" s="355" t="s">
        <v>5</v>
      </c>
      <c r="C5" s="357" t="s">
        <v>45</v>
      </c>
      <c r="D5" s="357" t="s">
        <v>304</v>
      </c>
    </row>
    <row r="6" spans="1:4" ht="15" customHeight="1">
      <c r="A6" s="355"/>
      <c r="B6" s="355"/>
      <c r="C6" s="355"/>
      <c r="D6" s="357"/>
    </row>
    <row r="7" spans="1:4" ht="15.75" customHeight="1">
      <c r="A7" s="355"/>
      <c r="B7" s="355"/>
      <c r="C7" s="355"/>
      <c r="D7" s="357"/>
    </row>
    <row r="8" spans="1:4" s="84" customFormat="1" ht="6.75" customHeight="1">
      <c r="A8" s="83">
        <v>1</v>
      </c>
      <c r="B8" s="83">
        <v>2</v>
      </c>
      <c r="C8" s="83">
        <v>3</v>
      </c>
      <c r="D8" s="83">
        <v>4</v>
      </c>
    </row>
    <row r="9" spans="1:4" ht="18.75" customHeight="1">
      <c r="A9" s="380" t="s">
        <v>22</v>
      </c>
      <c r="B9" s="380"/>
      <c r="C9" s="32"/>
      <c r="D9" s="227">
        <f>SUM(D10:D11)</f>
        <v>3500000</v>
      </c>
    </row>
    <row r="10" spans="1:4" ht="34.5" customHeight="1">
      <c r="A10" s="34" t="s">
        <v>12</v>
      </c>
      <c r="B10" s="224" t="s">
        <v>305</v>
      </c>
      <c r="C10" s="34" t="s">
        <v>307</v>
      </c>
      <c r="D10" s="225">
        <v>2500000</v>
      </c>
    </row>
    <row r="11" spans="1:4" ht="18.75" customHeight="1">
      <c r="A11" s="36" t="s">
        <v>13</v>
      </c>
      <c r="B11" s="37" t="s">
        <v>306</v>
      </c>
      <c r="C11" s="36" t="s">
        <v>308</v>
      </c>
      <c r="D11" s="226">
        <v>1000000</v>
      </c>
    </row>
    <row r="12" spans="1:4" ht="18.75" customHeight="1">
      <c r="A12" s="380" t="s">
        <v>130</v>
      </c>
      <c r="B12" s="380"/>
      <c r="C12" s="32"/>
      <c r="D12" s="227">
        <f>SUM(D13:D14)</f>
        <v>2865368</v>
      </c>
    </row>
    <row r="13" spans="1:4" ht="36.75" customHeight="1">
      <c r="A13" s="34" t="s">
        <v>12</v>
      </c>
      <c r="B13" s="224" t="s">
        <v>311</v>
      </c>
      <c r="C13" s="34" t="s">
        <v>309</v>
      </c>
      <c r="D13" s="225">
        <v>1865368</v>
      </c>
    </row>
    <row r="14" spans="1:4" ht="29.25" customHeight="1">
      <c r="A14" s="36" t="s">
        <v>13</v>
      </c>
      <c r="B14" s="38" t="s">
        <v>310</v>
      </c>
      <c r="C14" s="36" t="s">
        <v>312</v>
      </c>
      <c r="D14" s="226">
        <v>1000000</v>
      </c>
    </row>
    <row r="15" spans="1:4" ht="7.5" customHeight="1">
      <c r="A15" s="5"/>
      <c r="B15" s="6"/>
      <c r="C15" s="6"/>
      <c r="D15" s="6"/>
    </row>
    <row r="16" spans="1:6" ht="12.75">
      <c r="A16" s="59"/>
      <c r="B16" s="58" t="s">
        <v>315</v>
      </c>
      <c r="C16" s="58"/>
      <c r="D16" s="228">
        <f>SUM(D9-D12)</f>
        <v>634632</v>
      </c>
      <c r="E16" s="54"/>
      <c r="F16" s="54"/>
    </row>
    <row r="18" ht="12.75">
      <c r="B18" s="2" t="s">
        <v>313</v>
      </c>
    </row>
    <row r="19" ht="12.75">
      <c r="B19" s="2" t="s">
        <v>314</v>
      </c>
    </row>
  </sheetData>
  <mergeCells count="7">
    <mergeCell ref="A9:B9"/>
    <mergeCell ref="A12:B12"/>
    <mergeCell ref="A2:D2"/>
    <mergeCell ref="A5:A7"/>
    <mergeCell ref="C5:C7"/>
    <mergeCell ref="B5:B7"/>
    <mergeCell ref="D5:D7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colorId="8" workbookViewId="0" topLeftCell="A1">
      <selection activeCell="A22" sqref="A22:IV2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382" t="s">
        <v>40</v>
      </c>
      <c r="B1" s="382"/>
      <c r="C1" s="382"/>
      <c r="D1" s="382"/>
      <c r="E1" s="382"/>
      <c r="F1" s="382"/>
      <c r="G1" s="382"/>
      <c r="H1" s="382"/>
      <c r="I1" s="382"/>
      <c r="J1" s="382"/>
    </row>
    <row r="2" ht="12.75">
      <c r="J2" s="11" t="s">
        <v>29</v>
      </c>
    </row>
    <row r="3" spans="1:10" s="4" customFormat="1" ht="20.25" customHeight="1">
      <c r="A3" s="355" t="s">
        <v>2</v>
      </c>
      <c r="B3" s="356" t="s">
        <v>3</v>
      </c>
      <c r="C3" s="356" t="s">
        <v>137</v>
      </c>
      <c r="D3" s="357" t="s">
        <v>119</v>
      </c>
      <c r="E3" s="357" t="s">
        <v>147</v>
      </c>
      <c r="F3" s="357" t="s">
        <v>76</v>
      </c>
      <c r="G3" s="357"/>
      <c r="H3" s="357"/>
      <c r="I3" s="357"/>
      <c r="J3" s="357"/>
    </row>
    <row r="4" spans="1:10" s="4" customFormat="1" ht="20.25" customHeight="1">
      <c r="A4" s="355"/>
      <c r="B4" s="384"/>
      <c r="C4" s="384"/>
      <c r="D4" s="355"/>
      <c r="E4" s="357"/>
      <c r="F4" s="357" t="s">
        <v>117</v>
      </c>
      <c r="G4" s="357" t="s">
        <v>6</v>
      </c>
      <c r="H4" s="357"/>
      <c r="I4" s="357"/>
      <c r="J4" s="357" t="s">
        <v>118</v>
      </c>
    </row>
    <row r="5" spans="1:10" s="4" customFormat="1" ht="65.25" customHeight="1">
      <c r="A5" s="355"/>
      <c r="B5" s="385"/>
      <c r="C5" s="385"/>
      <c r="D5" s="355"/>
      <c r="E5" s="357"/>
      <c r="F5" s="357"/>
      <c r="G5" s="18" t="s">
        <v>114</v>
      </c>
      <c r="H5" s="18" t="s">
        <v>115</v>
      </c>
      <c r="I5" s="18" t="s">
        <v>148</v>
      </c>
      <c r="J5" s="357"/>
    </row>
    <row r="6" spans="1:10" ht="9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</row>
    <row r="7" spans="1:10" ht="19.5" customHeight="1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383" t="s">
        <v>131</v>
      </c>
      <c r="B20" s="383"/>
      <c r="C20" s="383"/>
      <c r="D20" s="383"/>
      <c r="E20" s="21"/>
      <c r="F20" s="21"/>
      <c r="G20" s="21"/>
      <c r="H20" s="21"/>
      <c r="I20" s="21"/>
      <c r="J20" s="21"/>
    </row>
    <row r="22" ht="12.75">
      <c r="A22" s="88" t="s">
        <v>187</v>
      </c>
    </row>
  </sheetData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382" t="s">
        <v>195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6" ht="15.75">
      <c r="A2" s="13"/>
      <c r="B2" s="13"/>
      <c r="C2" s="13"/>
      <c r="D2" s="13"/>
      <c r="E2" s="13"/>
      <c r="F2" s="13"/>
    </row>
    <row r="3" spans="1:10" ht="13.5" customHeight="1">
      <c r="A3" s="6"/>
      <c r="B3" s="6"/>
      <c r="C3" s="6"/>
      <c r="D3" s="6"/>
      <c r="E3" s="6"/>
      <c r="F3" s="6"/>
      <c r="J3" s="77" t="s">
        <v>29</v>
      </c>
    </row>
    <row r="4" spans="1:10" ht="20.25" customHeight="1">
      <c r="A4" s="355" t="s">
        <v>2</v>
      </c>
      <c r="B4" s="356" t="s">
        <v>3</v>
      </c>
      <c r="C4" s="356" t="s">
        <v>137</v>
      </c>
      <c r="D4" s="357" t="s">
        <v>119</v>
      </c>
      <c r="E4" s="357" t="s">
        <v>147</v>
      </c>
      <c r="F4" s="357" t="s">
        <v>76</v>
      </c>
      <c r="G4" s="357"/>
      <c r="H4" s="357"/>
      <c r="I4" s="357"/>
      <c r="J4" s="357"/>
    </row>
    <row r="5" spans="1:10" ht="18" customHeight="1">
      <c r="A5" s="355"/>
      <c r="B5" s="384"/>
      <c r="C5" s="384"/>
      <c r="D5" s="355"/>
      <c r="E5" s="357"/>
      <c r="F5" s="357" t="s">
        <v>117</v>
      </c>
      <c r="G5" s="357" t="s">
        <v>6</v>
      </c>
      <c r="H5" s="357"/>
      <c r="I5" s="357"/>
      <c r="J5" s="357" t="s">
        <v>118</v>
      </c>
    </row>
    <row r="6" spans="1:10" ht="69" customHeight="1">
      <c r="A6" s="355"/>
      <c r="B6" s="385"/>
      <c r="C6" s="385"/>
      <c r="D6" s="355"/>
      <c r="E6" s="357"/>
      <c r="F6" s="357"/>
      <c r="G6" s="18" t="s">
        <v>114</v>
      </c>
      <c r="H6" s="18" t="s">
        <v>115</v>
      </c>
      <c r="I6" s="18" t="s">
        <v>148</v>
      </c>
      <c r="J6" s="357"/>
    </row>
    <row r="7" spans="1:10" ht="8.2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</row>
    <row r="8" spans="1:10" ht="19.5" customHeight="1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9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383" t="s">
        <v>131</v>
      </c>
      <c r="B21" s="383"/>
      <c r="C21" s="383"/>
      <c r="D21" s="383"/>
      <c r="E21" s="21"/>
      <c r="F21" s="21"/>
      <c r="G21" s="21"/>
      <c r="H21" s="21"/>
      <c r="I21" s="21"/>
      <c r="J21" s="21"/>
    </row>
    <row r="23" spans="1:7" ht="12.75">
      <c r="A23" s="88" t="s">
        <v>187</v>
      </c>
      <c r="G23"/>
    </row>
  </sheetData>
  <mergeCells count="11"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G11" sqref="G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382" t="s">
        <v>194</v>
      </c>
      <c r="B1" s="382"/>
      <c r="C1" s="382"/>
      <c r="D1" s="382"/>
      <c r="E1" s="382"/>
      <c r="F1" s="382"/>
      <c r="G1" s="382"/>
      <c r="H1" s="382"/>
      <c r="I1" s="382"/>
      <c r="J1" s="382"/>
    </row>
    <row r="3" ht="12.75">
      <c r="J3" s="77" t="s">
        <v>29</v>
      </c>
    </row>
    <row r="4" spans="1:79" ht="20.25" customHeight="1">
      <c r="A4" s="355" t="s">
        <v>2</v>
      </c>
      <c r="B4" s="356" t="s">
        <v>3</v>
      </c>
      <c r="C4" s="356" t="s">
        <v>137</v>
      </c>
      <c r="D4" s="357" t="s">
        <v>119</v>
      </c>
      <c r="E4" s="357" t="s">
        <v>147</v>
      </c>
      <c r="F4" s="357" t="s">
        <v>76</v>
      </c>
      <c r="G4" s="357"/>
      <c r="H4" s="357"/>
      <c r="I4" s="357"/>
      <c r="J4" s="357"/>
      <c r="BX4" s="2"/>
      <c r="BY4" s="2"/>
      <c r="BZ4" s="2"/>
      <c r="CA4" s="2"/>
    </row>
    <row r="5" spans="1:79" ht="18" customHeight="1">
      <c r="A5" s="355"/>
      <c r="B5" s="384"/>
      <c r="C5" s="384"/>
      <c r="D5" s="355"/>
      <c r="E5" s="357"/>
      <c r="F5" s="357" t="s">
        <v>117</v>
      </c>
      <c r="G5" s="357" t="s">
        <v>6</v>
      </c>
      <c r="H5" s="357"/>
      <c r="I5" s="357"/>
      <c r="J5" s="357" t="s">
        <v>118</v>
      </c>
      <c r="BX5" s="2"/>
      <c r="BY5" s="2"/>
      <c r="BZ5" s="2"/>
      <c r="CA5" s="2"/>
    </row>
    <row r="6" spans="1:79" ht="69" customHeight="1">
      <c r="A6" s="355"/>
      <c r="B6" s="385"/>
      <c r="C6" s="385"/>
      <c r="D6" s="355"/>
      <c r="E6" s="357"/>
      <c r="F6" s="357"/>
      <c r="G6" s="18" t="s">
        <v>114</v>
      </c>
      <c r="H6" s="18" t="s">
        <v>115</v>
      </c>
      <c r="I6" s="18" t="s">
        <v>116</v>
      </c>
      <c r="J6" s="357"/>
      <c r="BX6" s="2"/>
      <c r="BY6" s="2"/>
      <c r="BZ6" s="2"/>
      <c r="CA6" s="2"/>
    </row>
    <row r="7" spans="1:79" ht="8.2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BX7" s="2"/>
      <c r="BY7" s="2"/>
      <c r="BZ7" s="2"/>
      <c r="CA7" s="2"/>
    </row>
    <row r="8" spans="1:79" ht="19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BX8" s="2"/>
      <c r="BY8" s="2"/>
      <c r="BZ8" s="2"/>
      <c r="CA8" s="2"/>
    </row>
    <row r="9" spans="1:79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BX9" s="2"/>
      <c r="BY9" s="2"/>
      <c r="BZ9" s="2"/>
      <c r="CA9" s="2"/>
    </row>
    <row r="10" spans="1:79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BX10" s="2"/>
      <c r="BY10" s="2"/>
      <c r="BZ10" s="2"/>
      <c r="CA10" s="2"/>
    </row>
    <row r="11" spans="1:79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BX11" s="2"/>
      <c r="BY11" s="2"/>
      <c r="BZ11" s="2"/>
      <c r="CA11" s="2"/>
    </row>
    <row r="12" spans="1:79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BX12" s="2"/>
      <c r="BY12" s="2"/>
      <c r="BZ12" s="2"/>
      <c r="CA12" s="2"/>
    </row>
    <row r="13" spans="1:79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BX13" s="2"/>
      <c r="BY13" s="2"/>
      <c r="BZ13" s="2"/>
      <c r="CA13" s="2"/>
    </row>
    <row r="14" spans="1:79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BX14" s="2"/>
      <c r="BY14" s="2"/>
      <c r="BZ14" s="2"/>
      <c r="CA14" s="2"/>
    </row>
    <row r="15" spans="1:79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BX15" s="2"/>
      <c r="BY15" s="2"/>
      <c r="BZ15" s="2"/>
      <c r="CA15" s="2"/>
    </row>
    <row r="16" spans="1:79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BX16" s="2"/>
      <c r="BY16" s="2"/>
      <c r="BZ16" s="2"/>
      <c r="CA16" s="2"/>
    </row>
    <row r="17" spans="1:79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BX17" s="2"/>
      <c r="BY17" s="2"/>
      <c r="BZ17" s="2"/>
      <c r="CA17" s="2"/>
    </row>
    <row r="18" spans="1:79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BX18" s="2"/>
      <c r="BY18" s="2"/>
      <c r="BZ18" s="2"/>
      <c r="CA18" s="2"/>
    </row>
    <row r="19" spans="1:79" ht="19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BX19" s="2"/>
      <c r="BY19" s="2"/>
      <c r="BZ19" s="2"/>
      <c r="CA19" s="2"/>
    </row>
    <row r="20" spans="1:79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BX20" s="2"/>
      <c r="BY20" s="2"/>
      <c r="BZ20" s="2"/>
      <c r="CA20" s="2"/>
    </row>
    <row r="21" spans="1:79" ht="24.75" customHeight="1">
      <c r="A21" s="383" t="s">
        <v>131</v>
      </c>
      <c r="B21" s="383"/>
      <c r="C21" s="383"/>
      <c r="D21" s="383"/>
      <c r="E21" s="21"/>
      <c r="F21" s="21"/>
      <c r="G21" s="21"/>
      <c r="H21" s="21"/>
      <c r="I21" s="21"/>
      <c r="J21" s="21"/>
      <c r="BX21" s="2"/>
      <c r="BY21" s="2"/>
      <c r="BZ21" s="2"/>
      <c r="CA21" s="2"/>
    </row>
    <row r="23" ht="12.75">
      <c r="A23" s="88" t="s">
        <v>187</v>
      </c>
    </row>
  </sheetData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HP_05_user1</cp:lastModifiedBy>
  <cp:lastPrinted>2008-02-27T14:45:00Z</cp:lastPrinted>
  <dcterms:created xsi:type="dcterms:W3CDTF">1998-12-09T13:02:10Z</dcterms:created>
  <dcterms:modified xsi:type="dcterms:W3CDTF">2008-02-27T15:00:20Z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